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工作月报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2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yyyy\/mm\/dd\ dddd"/>
    <numFmt numFmtId="177" formatCode="[$-F800]dddd\,\ mmmm\ dd\,\ yyyy"/>
    <numFmt numFmtId="178" formatCode="yyyy\/mm\/dd\ ddd"/>
    <numFmt numFmtId="179" formatCode="[$-409]dd\-mmm;@"/>
    <numFmt numFmtId="180" formatCode="mm\/dd\/yy"/>
    <numFmt numFmtId="181" formatCode="0_ "/>
    <numFmt numFmtId="182" formatCode="yyyy/mm/dd"/>
    <numFmt numFmtId="183" formatCode="0.0%"/>
    <numFmt numFmtId="184" formatCode="dd\-m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22"/>
  <sheetViews>
    <sheetView workbookViewId="0" rightToLeft="0"/>
  </sheetViews>
  <sheetData>
    <row r="1" ht="33" customHeight="1">
      <c r="A1" t="str">
        <v>深圳市XXXXXXXX有限Company</v>
      </c>
    </row>
    <row r="2">
      <c r="A2" t="str">
        <v>个人WorkMonthly Report表</v>
      </c>
    </row>
    <row r="3" ht="21" customHeight="1">
      <c r="A3" t="str">
        <v>呈报：</v>
      </c>
      <c r="B3">
        <v>40558</v>
      </c>
      <c r="F3" t="str">
        <v>图表Cycle：</v>
      </c>
      <c r="G3" t="str">
        <f>TEXT(K3,"yyyy/mm/dd")&amp;" - "&amp;TEXT(AO3,"yyyy!/mm!/dd")</f>
        <v>2011/01/01 - 2011/01/31</v>
      </c>
      <c r="K3">
        <f>$E$7+$J$7</f>
        <v>40544</v>
      </c>
      <c r="L3">
        <f>K3+1</f>
        <v>40545</v>
      </c>
      <c r="M3">
        <f>L3+1</f>
        <v>40546</v>
      </c>
      <c r="N3">
        <f>M3+1</f>
        <v>40547</v>
      </c>
      <c r="O3">
        <f>N3+1</f>
        <v>40548</v>
      </c>
      <c r="P3">
        <f>O3+1</f>
        <v>40549</v>
      </c>
      <c r="Q3">
        <f>P3+1</f>
        <v>40550</v>
      </c>
      <c r="R3">
        <f>Q3+1</f>
        <v>40551</v>
      </c>
      <c r="S3">
        <f>R3+1</f>
        <v>40552</v>
      </c>
      <c r="T3">
        <f>S3+1</f>
        <v>40553</v>
      </c>
      <c r="U3">
        <f>T3+1</f>
        <v>40554</v>
      </c>
      <c r="V3">
        <f>U3+1</f>
        <v>40555</v>
      </c>
      <c r="W3">
        <f>V3+1</f>
        <v>40556</v>
      </c>
      <c r="X3">
        <f>W3+1</f>
        <v>40557</v>
      </c>
      <c r="Y3">
        <f>X3+1</f>
        <v>40558</v>
      </c>
      <c r="Z3">
        <f>Y3+1</f>
        <v>40559</v>
      </c>
      <c r="AA3">
        <f>Z3+1</f>
        <v>40560</v>
      </c>
      <c r="AB3">
        <f>AA3+1</f>
        <v>40561</v>
      </c>
      <c r="AC3">
        <f>AB3+1</f>
        <v>40562</v>
      </c>
      <c r="AD3">
        <f>AC3+1</f>
        <v>40563</v>
      </c>
      <c r="AE3">
        <f>AD3+1</f>
        <v>40564</v>
      </c>
      <c r="AF3">
        <f>AE3+1</f>
        <v>40565</v>
      </c>
      <c r="AG3">
        <f>AF3+1</f>
        <v>40566</v>
      </c>
      <c r="AH3">
        <f>AG3+1</f>
        <v>40567</v>
      </c>
      <c r="AI3">
        <f>AH3+1</f>
        <v>40568</v>
      </c>
      <c r="AJ3">
        <f>AI3+1</f>
        <v>40569</v>
      </c>
      <c r="AK3">
        <f>AJ3+1</f>
        <v>40570</v>
      </c>
      <c r="AL3">
        <f>AK3+1</f>
        <v>40571</v>
      </c>
      <c r="AM3">
        <f>AL3+1</f>
        <v>40572</v>
      </c>
      <c r="AN3">
        <f>AM3+1</f>
        <v>40573</v>
      </c>
      <c r="AO3">
        <f>AN3+1</f>
        <v>40574</v>
      </c>
    </row>
    <row r="4" ht="16.5" customHeight="1">
      <c r="A4" t="str">
        <v>图表：</v>
      </c>
      <c r="B4" t="str">
        <v>WorkProgress</v>
      </c>
      <c r="D4" t="str">
        <v>Planned</v>
      </c>
      <c r="F4" t="str">
        <f>IF(B4="工作Progress","Progress",)</f>
        <v>Progress</v>
      </c>
      <c r="H4" t="str">
        <v>Planned量</v>
      </c>
      <c r="J4" t="str">
        <f>IF(B4="工作Progress","Done量",)</f>
        <v>Complete量</v>
      </c>
    </row>
    <row r="5" ht="6.75" customHeight="1"/>
    <row r="6" ht="16.5" customHeight="1">
      <c r="A6" t="str">
        <v>No.</v>
      </c>
      <c r="B6" t="str">
        <v>Name</v>
      </c>
      <c r="C6" t="str">
        <v>承前</v>
      </c>
      <c r="D6" t="str">
        <v>Owner</v>
      </c>
      <c r="E6" t="str">
        <v>Start</v>
      </c>
      <c r="F6" t="str">
        <v>End</v>
      </c>
      <c r="G6" t="str">
        <v>Duration</v>
      </c>
      <c r="H6" t="str">
        <v>进行</v>
      </c>
      <c r="I6" t="str">
        <v>Complete</v>
      </c>
      <c r="J6" t="str">
        <v>推后</v>
      </c>
    </row>
    <row r="7" ht="6" customHeight="1">
      <c r="A7" t="str">
        <v>A</v>
      </c>
      <c r="E7">
        <f>MIN(E8:E21)</f>
        <v>40544</v>
      </c>
      <c r="F7">
        <f>MAX(F8:F21)</f>
        <v>40571</v>
      </c>
      <c r="G7">
        <f>IF(OR(F7="",F7=E7),1,F7-E7)</f>
        <v>27</v>
      </c>
      <c r="H7">
        <f>IF(OR(E7=0,$B$3&lt;E7),,IF(AND(I7=1,$B$3&gt;=F7),G7,$B$3-E7))</f>
        <v>14</v>
      </c>
      <c r="I7">
        <f>SUMPRODUCT(G8:G21,I8:I21)/SUM(G8:G21)</f>
        <v>0.5948275862068966</v>
      </c>
      <c r="J7">
        <v>0</v>
      </c>
    </row>
    <row r="8" ht="16.5" customHeight="1">
      <c r="A8" t="str">
        <v>A1</v>
      </c>
      <c r="B8" t="str">
        <v>Project01</v>
      </c>
      <c r="E8">
        <v>40544</v>
      </c>
      <c r="F8">
        <f>IF(E8=0,,E8+G8-1)</f>
        <v>40546</v>
      </c>
      <c r="G8">
        <v>3</v>
      </c>
      <c r="H8">
        <f>IF(OR(E8=0,$B$3&lt;E8),,IF(AND(I8=1,$B$3&gt;=F8),G8,$B$3-E8))</f>
        <v>3</v>
      </c>
      <c r="I8">
        <v>1</v>
      </c>
    </row>
    <row r="9" ht="16.5" customHeight="1">
      <c r="A9" t="str">
        <v>A2</v>
      </c>
      <c r="B9" t="str">
        <v>Project04</v>
      </c>
      <c r="C9" t="str">
        <v>A1</v>
      </c>
      <c r="E9">
        <f t="array" ref="E9">IF($E$8=0,,MAX(IF(ISNUMBER(FIND($A$8:$A8,$C9)),$F$8:$F8))+1+$J9)</f>
        <v>40547</v>
      </c>
      <c r="F9">
        <f>IF(E9=0,,E9+G9-1)</f>
        <v>40551</v>
      </c>
      <c r="G9">
        <v>5</v>
      </c>
      <c r="H9">
        <f>IF(OR(E9=0,$B$3&lt;E9),,IF(AND(I9=1,$B$3&gt;=F9),G9,$B$3-E9))</f>
        <v>5</v>
      </c>
      <c r="I9">
        <v>1</v>
      </c>
    </row>
    <row r="10" ht="16.5" customHeight="1">
      <c r="A10" t="str">
        <v>A3</v>
      </c>
      <c r="B10" t="str">
        <v>Project03</v>
      </c>
      <c r="C10" t="str">
        <v>A2</v>
      </c>
      <c r="E10">
        <f t="array" ref="E10">IF($E$8=0,,MAX(IF(ISNUMBER(FIND($A$8:$A9,$C10)),$F$8:$F9))+1+$J10)</f>
        <v>40552</v>
      </c>
      <c r="F10">
        <f>IF(E10=0,,E10+G10-1)</f>
        <v>40556</v>
      </c>
      <c r="G10">
        <v>5</v>
      </c>
      <c r="H10">
        <f>IF(OR(E10=0,$B$3&lt;E10),,IF(AND(I10=1,$B$3&gt;=F10),G10,$B$3-E10))</f>
        <v>5</v>
      </c>
      <c r="I10">
        <v>1</v>
      </c>
    </row>
    <row r="11" ht="16.5" customHeight="1">
      <c r="A11" t="str">
        <v>A4</v>
      </c>
      <c r="B11" t="str">
        <v>Project04</v>
      </c>
      <c r="C11" t="str">
        <v>A1</v>
      </c>
      <c r="E11">
        <f t="array" ref="E11">IF($E$8=0,,MAX(IF(ISNUMBER(FIND($A$8:$A10,$C11)),$F$8:$F10))+1+$J11)</f>
        <v>40547</v>
      </c>
      <c r="F11">
        <f>IF(E11=0,,E11+G11-1)</f>
        <v>40550</v>
      </c>
      <c r="G11">
        <v>4</v>
      </c>
      <c r="H11">
        <f>IF(OR(E11=0,$B$3&lt;E11),,IF(AND(I11=1,$B$3&gt;=F11),G11,$B$3-E11))</f>
        <v>4</v>
      </c>
      <c r="I11">
        <v>1</v>
      </c>
    </row>
    <row r="12" ht="16.5" customHeight="1">
      <c r="A12" t="str">
        <v>B1</v>
      </c>
      <c r="B12" t="str">
        <v>Project05</v>
      </c>
      <c r="C12" t="str">
        <v>A3</v>
      </c>
      <c r="E12">
        <f t="array" ref="E12">IF($E$8=0,,MAX(IF(ISNUMBER(FIND($A$8:$A11,$C12)),$F$8:$F11))+1+$J12)</f>
        <v>40557</v>
      </c>
      <c r="F12">
        <f>IF(E12=0,,E12+G12-1)</f>
        <v>40561</v>
      </c>
      <c r="G12">
        <v>5</v>
      </c>
      <c r="H12">
        <f>IF(OR(E12=0,$B$3&lt;E12),,IF(AND(I12=1,$B$3&gt;=F12),G12,$B$3-E12))</f>
        <v>1</v>
      </c>
      <c r="I12">
        <v>1</v>
      </c>
    </row>
    <row r="13" ht="16.5" customHeight="1">
      <c r="A13" t="str">
        <v>B2</v>
      </c>
      <c r="B13" t="str">
        <v>Project06</v>
      </c>
      <c r="C13" t="str">
        <v>A2</v>
      </c>
      <c r="E13">
        <f t="array" ref="E13">IF($E$8=0,,MAX(IF(ISNUMBER(FIND($A$8:$A12,$C13)),$F$8:$F12))+1+$J13)</f>
        <v>40552</v>
      </c>
      <c r="F13">
        <f>IF(E13=0,,E13+G13-1)</f>
        <v>40557</v>
      </c>
      <c r="G13">
        <v>6</v>
      </c>
      <c r="H13">
        <f>IF(OR(E13=0,$B$3&lt;E13),,IF(AND(I13=1,$B$3&gt;=F13),G13,$B$3-E13))</f>
        <v>6</v>
      </c>
      <c r="I13">
        <v>1</v>
      </c>
    </row>
    <row r="14" ht="16.5" customHeight="1">
      <c r="A14" t="str">
        <v>B3</v>
      </c>
      <c r="B14" t="str">
        <v>Project07</v>
      </c>
      <c r="C14" t="str">
        <v>A4</v>
      </c>
      <c r="E14">
        <f t="array" ref="E14">IF($E$8=0,,MAX(IF(ISNUMBER(FIND($A$8:$A13,$C14)),$F$8:$F13))+1+$J14)</f>
        <v>40551</v>
      </c>
      <c r="F14">
        <f>IF(E14=0,,E14+G14-1)</f>
        <v>40553</v>
      </c>
      <c r="G14">
        <v>3</v>
      </c>
      <c r="H14">
        <f>IF(OR(E14=0,$B$3&lt;E14),,IF(AND(I14=1,$B$3&gt;=F14),G14,$B$3-E14))</f>
        <v>3</v>
      </c>
      <c r="I14">
        <v>1</v>
      </c>
    </row>
    <row r="15" ht="16.5" customHeight="1">
      <c r="A15" t="str">
        <v>B4</v>
      </c>
      <c r="B15" t="str">
        <v>Project08</v>
      </c>
      <c r="C15" t="str">
        <v>B3</v>
      </c>
      <c r="E15">
        <f t="array" ref="E15">IF($E$8=0,,MAX(IF(ISNUMBER(FIND($A$8:$A14,$C15)),$F$8:$F14))+1+$J15)</f>
        <v>40554</v>
      </c>
      <c r="F15">
        <f>IF(E15=0,,E15+G15-1)</f>
        <v>40560</v>
      </c>
      <c r="G15">
        <v>7</v>
      </c>
      <c r="H15">
        <f>IF(OR(E15=0,$B$3&lt;E15),,IF(AND(I15=1,$B$3&gt;=F15),G15,$B$3-E15))</f>
        <v>4</v>
      </c>
      <c r="I15">
        <v>0.5</v>
      </c>
    </row>
    <row r="16" ht="16.5" customHeight="1">
      <c r="A16" t="str">
        <v>C1</v>
      </c>
      <c r="B16" t="str">
        <v>Project09</v>
      </c>
      <c r="C16" t="str">
        <v>B4</v>
      </c>
      <c r="E16">
        <f t="array" ref="E16">IF($E$8=0,,MAX(IF(ISNUMBER(FIND($A$8:$A15,$C16)),$F$8:$F15))+1+$J16)</f>
        <v>40561</v>
      </c>
      <c r="F16">
        <f>IF(E16=0,,E16+G16-1)</f>
        <v>40564</v>
      </c>
      <c r="G16">
        <v>4</v>
      </c>
      <c r="H16">
        <f>IF(OR(E16=0,$B$3&lt;E16),,IF(AND(I16=1,$B$3&gt;=F16),G16,$B$3-E16))</f>
        <v>0</v>
      </c>
    </row>
    <row r="17" ht="16.5" customHeight="1">
      <c r="A17" t="str">
        <v>C2</v>
      </c>
      <c r="B17" t="str">
        <v>Project10</v>
      </c>
      <c r="C17" t="str">
        <v>B3</v>
      </c>
      <c r="E17">
        <f t="array" ref="E17">IF($E$8=0,,MAX(IF(ISNUMBER(FIND($A$8:$A16,$C17)),$F$8:$F16))+1+$J17)</f>
        <v>40559</v>
      </c>
      <c r="F17">
        <f>IF(E17=0,,E17+G17-1)</f>
        <v>40561</v>
      </c>
      <c r="G17">
        <v>3</v>
      </c>
      <c r="H17">
        <f>IF(OR(E17=0,$B$3&lt;E17),,IF(AND(I17=1,$B$3&gt;=F17),G17,$B$3-E17))</f>
        <v>0</v>
      </c>
      <c r="J17">
        <v>5</v>
      </c>
    </row>
    <row r="18" ht="16.5" customHeight="1">
      <c r="A18" t="str">
        <v>C3</v>
      </c>
      <c r="B18" t="str">
        <v>Project11</v>
      </c>
      <c r="C18" t="str">
        <v>C2</v>
      </c>
      <c r="E18">
        <f t="array" ref="E18">IF($E$8=0,,MAX(IF(ISNUMBER(FIND($A$8:$A17,$C18)),$F$8:$F17))+1+$J18)</f>
        <v>40562</v>
      </c>
      <c r="F18">
        <f>IF(E18=0,,E18+G18-1)</f>
        <v>40563</v>
      </c>
      <c r="G18">
        <v>2</v>
      </c>
      <c r="H18">
        <f>IF(OR(E18=0,$B$3&lt;E18),,IF(AND(I18=1,$B$3&gt;=F18),G18,$B$3-E18))</f>
        <v>0</v>
      </c>
    </row>
    <row r="19" ht="16.5" customHeight="1">
      <c r="A19" t="str">
        <v>C4</v>
      </c>
      <c r="B19" t="str">
        <v>Project12</v>
      </c>
      <c r="C19" t="str">
        <v>A4,C3</v>
      </c>
      <c r="E19">
        <f t="array" ref="E19">IF($E$8=0,,MAX(IF(ISNUMBER(FIND($A$8:$A18,$C19)),$F$8:$F18))+1+$J19)</f>
        <v>40564</v>
      </c>
      <c r="F19">
        <f>IF(E19=0,,E19+G19-1)</f>
        <v>40567</v>
      </c>
      <c r="G19">
        <v>4</v>
      </c>
      <c r="H19">
        <f>IF(OR(E19=0,$B$3&lt;E19),,IF(AND(I19=1,$B$3&gt;=F19),G19,$B$3-E19))</f>
        <v>0</v>
      </c>
    </row>
    <row r="20" ht="16.5" customHeight="1">
      <c r="A20" t="str">
        <v>D1</v>
      </c>
      <c r="B20" t="str">
        <v>Project13</v>
      </c>
      <c r="C20" t="str">
        <v>C1,C3</v>
      </c>
      <c r="E20">
        <f t="array" ref="E20">IF($E$8=0,,MAX(IF(ISNUMBER(FIND($A$8:$A19,$C20)),$F$8:$F19))+1+$J20)</f>
        <v>40565</v>
      </c>
      <c r="F20">
        <f>IF(E20=0,,E20+G20-1)</f>
        <v>40571</v>
      </c>
      <c r="G20">
        <v>7</v>
      </c>
      <c r="H20">
        <f>IF(OR(E20=0,$B$3&lt;E20),,IF(AND(I20=1,$B$3&gt;=F20),G20,$B$3-E20))</f>
        <v>0</v>
      </c>
    </row>
    <row r="21" ht="9.75" customHeight="1"/>
  </sheetData>
  <mergeCells count="33">
    <mergeCell ref="W3:W4"/>
    <mergeCell ref="A1:AO1"/>
    <mergeCell ref="A2:AO2"/>
    <mergeCell ref="K3:K4"/>
    <mergeCell ref="L3:L4"/>
    <mergeCell ref="M3:M4"/>
    <mergeCell ref="N3:N4"/>
    <mergeCell ref="O3:O4"/>
    <mergeCell ref="P3:P4"/>
    <mergeCell ref="AN3:AN4"/>
    <mergeCell ref="AO3:AO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X3:X4"/>
    <mergeCell ref="Y3:Y4"/>
    <mergeCell ref="Z3:Z4"/>
    <mergeCell ref="AA3:AA4"/>
    <mergeCell ref="AB3:AB4"/>
    <mergeCell ref="AC3:AC4"/>
    <mergeCell ref="R3:R4"/>
    <mergeCell ref="S3:S4"/>
    <mergeCell ref="T3:T4"/>
    <mergeCell ref="U3:U4"/>
    <mergeCell ref="V3:V4"/>
    <mergeCell ref="Q3:Q4"/>
  </mergeCells>
  <pageMargins left="0.7" right="0.7" top="0.75" bottom="0.75" header="0.3" footer="0.3"/>
  <ignoredErrors>
    <ignoredError numberStoredAsText="1" sqref="A1:AO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工作月报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2011-01-19T07:30:55Z</dcterms:created>
  <dcterms:modified xsi:type="dcterms:W3CDTF">2015-10-12T08:39:01Z</dcterms:modified>
  <cp:lastModifiedBy>Template Flow Hub</cp:lastModifiedBy>
  <dc:creator>Template Flow Hub</dc:creator>
</cp:coreProperties>
</file>