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2950" windowHeight="10890"/>
  </bookViews>
  <sheets>
    <sheet name="Project日程表" sheetId="1" r:id="rId1"/>
    <sheet name="计算" sheetId="2" state="hidden" r:id="rId2"/>
  </sheets>
  <definedNames>
    <definedName name="DayRails">StartDateWindow+ROW(Project日程表!$1:$25)-1</definedName>
    <definedName name="GridCalc">IFERROR(计算!$A1/SUMPRODUCT((Activities[Id]=计算!$C1)*(Activities[开始]&lt;=计算!A$31)*((Activities[结束]&gt;=计算!A$31)+(LEN(Activities[结束])=0)*(Activities[开始]=计算!A$31))),NA())</definedName>
    <definedName name="StartDate">计算!$D$28</definedName>
    <definedName name="StartDateWindow">计算!$D$25</definedName>
    <definedName name="WindowDays">计算!$D$29</definedName>
    <definedName name="WindowOffset">计算!$D$26</definedName>
  </definedNames>
  <calcPr calcId="152511"/>
</workbook>
</file>

<file path=xl/calcChain.xml><?xml version="1.0" encoding="utf-8"?>
<calcChain xmlns="http://schemas.openxmlformats.org/spreadsheetml/2006/main">
  <c r="N71" i="2" l="1"/>
  <c r="O71" i="2" s="1"/>
  <c r="P71" i="2" s="1"/>
  <c r="Q71" i="2" s="1"/>
  <c r="R71" i="2" s="1"/>
  <c r="S71" i="2" s="1"/>
  <c r="T71" i="2" s="1"/>
  <c r="U71" i="2" s="1"/>
  <c r="V71" i="2" s="1"/>
  <c r="W71" i="2" s="1"/>
  <c r="X71" i="2" s="1"/>
  <c r="Y71" i="2" s="1"/>
  <c r="Z71" i="2" s="1"/>
  <c r="AA71" i="2" s="1"/>
  <c r="AB71" i="2" s="1"/>
  <c r="AC71" i="2" s="1"/>
  <c r="AD71" i="2" s="1"/>
  <c r="AE71" i="2" s="1"/>
  <c r="AF71" i="2" s="1"/>
  <c r="AG71" i="2" s="1"/>
  <c r="AH71" i="2" s="1"/>
  <c r="I71" i="2"/>
  <c r="J71" i="2" s="1"/>
  <c r="K71" i="2" s="1"/>
  <c r="L71" i="2" s="1"/>
  <c r="M71" i="2" s="1"/>
  <c r="G71" i="2"/>
  <c r="H71" i="2" s="1"/>
  <c r="F71" i="2"/>
  <c r="T69" i="2"/>
  <c r="U69" i="2" s="1"/>
  <c r="V69" i="2" s="1"/>
  <c r="W69" i="2" s="1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AH69" i="2" s="1"/>
  <c r="N69" i="2"/>
  <c r="O69" i="2" s="1"/>
  <c r="P69" i="2" s="1"/>
  <c r="Q69" i="2" s="1"/>
  <c r="R69" i="2" s="1"/>
  <c r="S69" i="2" s="1"/>
  <c r="I69" i="2"/>
  <c r="J69" i="2" s="1"/>
  <c r="K69" i="2" s="1"/>
  <c r="L69" i="2" s="1"/>
  <c r="M69" i="2" s="1"/>
  <c r="H69" i="2"/>
  <c r="F69" i="2"/>
  <c r="G69" i="2" s="1"/>
  <c r="A33" i="2"/>
  <c r="A34" i="2" s="1"/>
  <c r="E14" i="2"/>
  <c r="E13" i="2"/>
  <c r="E12" i="2"/>
  <c r="E11" i="2"/>
  <c r="E10" i="2"/>
  <c r="E9" i="2"/>
  <c r="E8" i="2"/>
  <c r="E7" i="2"/>
  <c r="E6" i="2"/>
  <c r="D3" i="2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23" i="1"/>
  <c r="D20" i="1"/>
  <c r="D23" i="1" s="1"/>
  <c r="A35" i="2" l="1"/>
  <c r="D24" i="1"/>
  <c r="D28" i="2"/>
  <c r="D25" i="2" s="1"/>
  <c r="E15" i="2" s="1" a="1"/>
  <c r="E15" i="2" s="1"/>
  <c r="E31" i="2" l="1"/>
  <c r="E24" i="1"/>
  <c r="E16" i="2" s="1" a="1"/>
  <c r="E16" i="2" s="1"/>
  <c r="D25" i="1"/>
  <c r="A36" i="2"/>
  <c r="E25" i="1" l="1"/>
  <c r="E17" i="2" s="1" a="1"/>
  <c r="E17" i="2" s="1"/>
  <c r="E18" i="2" s="1" a="1"/>
  <c r="E18" i="2" s="1"/>
  <c r="D26" i="1"/>
  <c r="D27" i="1" s="1"/>
  <c r="A37" i="2"/>
  <c r="E55" i="2"/>
  <c r="E43" i="2"/>
  <c r="F31" i="2"/>
  <c r="E70" i="2" l="1"/>
  <c r="E56" i="2"/>
  <c r="E72" i="2"/>
  <c r="A38" i="2"/>
  <c r="E27" i="1"/>
  <c r="E19" i="2" s="1" a="1"/>
  <c r="E19" i="2" s="1"/>
  <c r="D28" i="1"/>
  <c r="F43" i="2"/>
  <c r="G31" i="2"/>
  <c r="F55" i="2"/>
  <c r="E28" i="1" l="1"/>
  <c r="D29" i="1"/>
  <c r="F72" i="2"/>
  <c r="F56" i="2"/>
  <c r="F70" i="2"/>
  <c r="A39" i="2"/>
  <c r="G55" i="2"/>
  <c r="G43" i="2"/>
  <c r="H31" i="2"/>
  <c r="A40" i="2" l="1"/>
  <c r="H55" i="2"/>
  <c r="H43" i="2"/>
  <c r="I31" i="2"/>
  <c r="G72" i="2"/>
  <c r="G70" i="2"/>
  <c r="G56" i="2"/>
  <c r="D30" i="1"/>
  <c r="D31" i="1" s="1"/>
  <c r="E29" i="1"/>
  <c r="E31" i="1" l="1"/>
  <c r="D32" i="1"/>
  <c r="I55" i="2"/>
  <c r="I43" i="2"/>
  <c r="J31" i="2"/>
  <c r="H72" i="2"/>
  <c r="H70" i="2"/>
  <c r="H56" i="2"/>
  <c r="D33" i="1" l="1"/>
  <c r="E32" i="1"/>
  <c r="I70" i="2"/>
  <c r="I72" i="2"/>
  <c r="I56" i="2"/>
  <c r="J55" i="2"/>
  <c r="K31" i="2"/>
  <c r="J43" i="2"/>
  <c r="K55" i="2" l="1"/>
  <c r="L31" i="2"/>
  <c r="K43" i="2"/>
  <c r="J72" i="2"/>
  <c r="J56" i="2"/>
  <c r="J70" i="2"/>
  <c r="D34" i="1"/>
  <c r="E33" i="1"/>
  <c r="L55" i="2" l="1"/>
  <c r="L43" i="2"/>
  <c r="M31" i="2"/>
  <c r="D9" i="2"/>
  <c r="D11" i="2" s="1"/>
  <c r="E20" i="2" a="1"/>
  <c r="E20" i="2" s="1"/>
  <c r="E21" i="2" s="1" a="1"/>
  <c r="E21" i="2" s="1"/>
  <c r="E22" i="2" s="1" a="1"/>
  <c r="E22" i="2" s="1"/>
  <c r="E23" i="2" s="1" a="1"/>
  <c r="E23" i="2" s="1"/>
  <c r="K72" i="2"/>
  <c r="K56" i="2"/>
  <c r="K70" i="2"/>
  <c r="F22" i="2" l="1"/>
  <c r="C39" i="2" s="1"/>
  <c r="F18" i="2"/>
  <c r="C35" i="2" s="1"/>
  <c r="F20" i="2"/>
  <c r="C37" i="2" s="1"/>
  <c r="F16" i="2"/>
  <c r="C33" i="2" s="1"/>
  <c r="F21" i="2"/>
  <c r="C38" i="2" s="1"/>
  <c r="F17" i="2"/>
  <c r="C34" i="2" s="1"/>
  <c r="F15" i="2"/>
  <c r="C32" i="2" s="1"/>
  <c r="F19" i="2"/>
  <c r="C36" i="2" s="1"/>
  <c r="F23" i="2"/>
  <c r="C40" i="2" s="1"/>
  <c r="M55" i="2"/>
  <c r="M43" i="2"/>
  <c r="N31" i="2"/>
  <c r="L72" i="2"/>
  <c r="L70" i="2"/>
  <c r="L56" i="2"/>
  <c r="C44" i="2" l="1"/>
  <c r="D44" i="2" s="1"/>
  <c r="E32" i="2"/>
  <c r="D32" i="2"/>
  <c r="I32" i="2"/>
  <c r="M32" i="2"/>
  <c r="H32" i="2"/>
  <c r="J32" i="2"/>
  <c r="L32" i="2"/>
  <c r="F32" i="2"/>
  <c r="K32" i="2"/>
  <c r="N32" i="2"/>
  <c r="M44" i="2" s="1"/>
  <c r="G32" i="2"/>
  <c r="F44" i="2" s="1"/>
  <c r="N43" i="2"/>
  <c r="O31" i="2"/>
  <c r="O36" i="2" s="1"/>
  <c r="N55" i="2"/>
  <c r="D36" i="2"/>
  <c r="C48" i="2"/>
  <c r="D48" i="2" s="1"/>
  <c r="K36" i="2"/>
  <c r="F36" i="2"/>
  <c r="M36" i="2"/>
  <c r="N36" i="2"/>
  <c r="L36" i="2"/>
  <c r="K48" i="2" s="1"/>
  <c r="E36" i="2"/>
  <c r="G36" i="2"/>
  <c r="J36" i="2"/>
  <c r="I36" i="2"/>
  <c r="H36" i="2"/>
  <c r="G48" i="2" s="1"/>
  <c r="D33" i="2"/>
  <c r="K33" i="2"/>
  <c r="O33" i="2"/>
  <c r="C45" i="2"/>
  <c r="D45" i="2" s="1"/>
  <c r="G33" i="2"/>
  <c r="M33" i="2"/>
  <c r="J33" i="2"/>
  <c r="H33" i="2"/>
  <c r="N33" i="2"/>
  <c r="M45" i="2" s="1"/>
  <c r="L33" i="2"/>
  <c r="K45" i="2" s="1"/>
  <c r="I33" i="2"/>
  <c r="F33" i="2"/>
  <c r="E33" i="2"/>
  <c r="M70" i="2"/>
  <c r="M72" i="2"/>
  <c r="M56" i="2"/>
  <c r="D34" i="2"/>
  <c r="C46" i="2"/>
  <c r="D46" i="2" s="1"/>
  <c r="F34" i="2"/>
  <c r="K34" i="2"/>
  <c r="I34" i="2"/>
  <c r="M34" i="2"/>
  <c r="G34" i="2"/>
  <c r="F46" i="2" s="1"/>
  <c r="J34" i="2"/>
  <c r="E34" i="2"/>
  <c r="H34" i="2"/>
  <c r="N34" i="2"/>
  <c r="L34" i="2"/>
  <c r="K46" i="2" s="1"/>
  <c r="D35" i="2"/>
  <c r="C47" i="2"/>
  <c r="D47" i="2" s="1"/>
  <c r="N35" i="2"/>
  <c r="E35" i="2"/>
  <c r="L35" i="2"/>
  <c r="K35" i="2"/>
  <c r="F35" i="2"/>
  <c r="M35" i="2"/>
  <c r="H35" i="2"/>
  <c r="I35" i="2"/>
  <c r="G35" i="2"/>
  <c r="J35" i="2"/>
  <c r="D37" i="2"/>
  <c r="C49" i="2"/>
  <c r="D49" i="2" s="1"/>
  <c r="H37" i="2"/>
  <c r="I37" i="2"/>
  <c r="L37" i="2"/>
  <c r="G37" i="2"/>
  <c r="F37" i="2"/>
  <c r="M37" i="2"/>
  <c r="N37" i="2"/>
  <c r="K37" i="2"/>
  <c r="E37" i="2"/>
  <c r="J37" i="2"/>
  <c r="I49" i="2" s="1"/>
  <c r="C52" i="2"/>
  <c r="D52" i="2" s="1"/>
  <c r="D40" i="2"/>
  <c r="K40" i="2"/>
  <c r="F40" i="2"/>
  <c r="N40" i="2"/>
  <c r="H40" i="2"/>
  <c r="G40" i="2"/>
  <c r="E40" i="2"/>
  <c r="J40" i="2"/>
  <c r="I52" i="2" s="1"/>
  <c r="I40" i="2"/>
  <c r="L40" i="2"/>
  <c r="M40" i="2"/>
  <c r="L52" i="2" s="1"/>
  <c r="D38" i="2"/>
  <c r="C50" i="2"/>
  <c r="D50" i="2" s="1"/>
  <c r="F38" i="2"/>
  <c r="K38" i="2"/>
  <c r="E38" i="2"/>
  <c r="G38" i="2"/>
  <c r="N38" i="2"/>
  <c r="L38" i="2"/>
  <c r="J38" i="2"/>
  <c r="I38" i="2"/>
  <c r="H38" i="2"/>
  <c r="M38" i="2"/>
  <c r="C51" i="2"/>
  <c r="D51" i="2" s="1"/>
  <c r="D39" i="2"/>
  <c r="N39" i="2"/>
  <c r="M39" i="2"/>
  <c r="L39" i="2"/>
  <c r="J39" i="2"/>
  <c r="I39" i="2"/>
  <c r="O39" i="2"/>
  <c r="N51" i="2" s="1"/>
  <c r="H39" i="2"/>
  <c r="K39" i="2"/>
  <c r="F39" i="2"/>
  <c r="E39" i="2"/>
  <c r="G39" i="2"/>
  <c r="K51" i="2" l="1"/>
  <c r="K49" i="2"/>
  <c r="K52" i="2"/>
  <c r="F51" i="2"/>
  <c r="M49" i="2"/>
  <c r="F45" i="2"/>
  <c r="F48" i="2"/>
  <c r="L48" i="2"/>
  <c r="H44" i="2"/>
  <c r="G50" i="2"/>
  <c r="G49" i="2"/>
  <c r="M46" i="2"/>
  <c r="N48" i="2"/>
  <c r="K50" i="2"/>
  <c r="L47" i="2"/>
  <c r="I46" i="2"/>
  <c r="E45" i="2"/>
  <c r="E48" i="2"/>
  <c r="I44" i="2"/>
  <c r="E51" i="2"/>
  <c r="M51" i="2"/>
  <c r="M50" i="2"/>
  <c r="H45" i="2"/>
  <c r="I51" i="2"/>
  <c r="F50" i="2"/>
  <c r="G52" i="2"/>
  <c r="F49" i="2"/>
  <c r="H47" i="2"/>
  <c r="J47" i="2"/>
  <c r="G46" i="2"/>
  <c r="E44" i="2"/>
  <c r="N45" i="2"/>
  <c r="I50" i="2"/>
  <c r="E50" i="2"/>
  <c r="L49" i="2"/>
  <c r="H49" i="2"/>
  <c r="F47" i="2"/>
  <c r="M47" i="2"/>
  <c r="G45" i="2"/>
  <c r="L45" i="2"/>
  <c r="J48" i="2"/>
  <c r="N72" i="2"/>
  <c r="N56" i="2"/>
  <c r="N70" i="2"/>
  <c r="O32" i="2"/>
  <c r="N44" i="2" s="1"/>
  <c r="J51" i="2"/>
  <c r="H51" i="2"/>
  <c r="L51" i="2"/>
  <c r="L50" i="2"/>
  <c r="J50" i="2"/>
  <c r="O40" i="2"/>
  <c r="N52" i="2" s="1"/>
  <c r="H52" i="2"/>
  <c r="F52" i="2"/>
  <c r="J52" i="2"/>
  <c r="J49" i="2"/>
  <c r="E49" i="2"/>
  <c r="G47" i="2"/>
  <c r="K47" i="2"/>
  <c r="O34" i="2"/>
  <c r="N46" i="2" s="1"/>
  <c r="L46" i="2"/>
  <c r="H46" i="2"/>
  <c r="I45" i="2"/>
  <c r="H48" i="2"/>
  <c r="J44" i="2"/>
  <c r="K44" i="2"/>
  <c r="G44" i="2"/>
  <c r="L44" i="2"/>
  <c r="O55" i="2"/>
  <c r="O43" i="2"/>
  <c r="P31" i="2"/>
  <c r="G51" i="2"/>
  <c r="O38" i="2"/>
  <c r="N50" i="2" s="1"/>
  <c r="H50" i="2"/>
  <c r="M52" i="2"/>
  <c r="E52" i="2"/>
  <c r="O37" i="2"/>
  <c r="N49" i="2" s="1"/>
  <c r="I47" i="2"/>
  <c r="E47" i="2"/>
  <c r="O35" i="2"/>
  <c r="N47" i="2" s="1"/>
  <c r="J46" i="2"/>
  <c r="E46" i="2"/>
  <c r="J45" i="2"/>
  <c r="I48" i="2"/>
  <c r="M48" i="2"/>
  <c r="P55" i="2" l="1"/>
  <c r="P43" i="2"/>
  <c r="Q31" i="2"/>
  <c r="P34" i="2"/>
  <c r="O46" i="2" s="1"/>
  <c r="P40" i="2"/>
  <c r="O52" i="2" s="1"/>
  <c r="P39" i="2"/>
  <c r="O51" i="2" s="1"/>
  <c r="P32" i="2"/>
  <c r="O44" i="2" s="1"/>
  <c r="P35" i="2"/>
  <c r="O47" i="2" s="1"/>
  <c r="P37" i="2"/>
  <c r="O49" i="2" s="1"/>
  <c r="P36" i="2"/>
  <c r="O48" i="2" s="1"/>
  <c r="P33" i="2"/>
  <c r="O45" i="2" s="1"/>
  <c r="P38" i="2"/>
  <c r="O50" i="2" s="1"/>
  <c r="O72" i="2"/>
  <c r="O70" i="2"/>
  <c r="O56" i="2"/>
  <c r="Q55" i="2" l="1"/>
  <c r="Q43" i="2"/>
  <c r="R31" i="2"/>
  <c r="Q33" i="2"/>
  <c r="P45" i="2" s="1"/>
  <c r="Q36" i="2"/>
  <c r="P48" i="2" s="1"/>
  <c r="Q40" i="2"/>
  <c r="P52" i="2" s="1"/>
  <c r="Q38" i="2"/>
  <c r="P50" i="2" s="1"/>
  <c r="Q39" i="2"/>
  <c r="P51" i="2" s="1"/>
  <c r="Q32" i="2"/>
  <c r="P44" i="2" s="1"/>
  <c r="Q34" i="2"/>
  <c r="P46" i="2" s="1"/>
  <c r="Q35" i="2"/>
  <c r="P47" i="2" s="1"/>
  <c r="Q37" i="2"/>
  <c r="P49" i="2" s="1"/>
  <c r="P70" i="2"/>
  <c r="P72" i="2"/>
  <c r="P56" i="2"/>
  <c r="R55" i="2" l="1"/>
  <c r="S31" i="2"/>
  <c r="R43" i="2"/>
  <c r="R36" i="2"/>
  <c r="Q48" i="2" s="1"/>
  <c r="R37" i="2"/>
  <c r="Q49" i="2" s="1"/>
  <c r="R38" i="2"/>
  <c r="Q50" i="2" s="1"/>
  <c r="R34" i="2"/>
  <c r="Q46" i="2" s="1"/>
  <c r="R33" i="2"/>
  <c r="Q45" i="2" s="1"/>
  <c r="R32" i="2"/>
  <c r="Q44" i="2" s="1"/>
  <c r="R35" i="2"/>
  <c r="Q47" i="2" s="1"/>
  <c r="R39" i="2"/>
  <c r="Q51" i="2" s="1"/>
  <c r="R40" i="2"/>
  <c r="Q52" i="2" s="1"/>
  <c r="Q70" i="2"/>
  <c r="Q72" i="2"/>
  <c r="Q56" i="2"/>
  <c r="S55" i="2" l="1"/>
  <c r="S43" i="2"/>
  <c r="T31" i="2"/>
  <c r="S38" i="2"/>
  <c r="R50" i="2" s="1"/>
  <c r="S34" i="2"/>
  <c r="R46" i="2" s="1"/>
  <c r="S39" i="2"/>
  <c r="R51" i="2" s="1"/>
  <c r="S32" i="2"/>
  <c r="R44" i="2" s="1"/>
  <c r="S36" i="2"/>
  <c r="R48" i="2" s="1"/>
  <c r="S33" i="2"/>
  <c r="R45" i="2" s="1"/>
  <c r="S35" i="2"/>
  <c r="R47" i="2" s="1"/>
  <c r="S40" i="2"/>
  <c r="R52" i="2" s="1"/>
  <c r="S37" i="2"/>
  <c r="R49" i="2" s="1"/>
  <c r="R72" i="2"/>
  <c r="R56" i="2"/>
  <c r="R70" i="2"/>
  <c r="T55" i="2" l="1"/>
  <c r="T43" i="2"/>
  <c r="U31" i="2"/>
  <c r="T35" i="2"/>
  <c r="S47" i="2" s="1"/>
  <c r="T39" i="2"/>
  <c r="S51" i="2" s="1"/>
  <c r="T33" i="2"/>
  <c r="S45" i="2" s="1"/>
  <c r="T40" i="2"/>
  <c r="S52" i="2" s="1"/>
  <c r="T34" i="2"/>
  <c r="S46" i="2" s="1"/>
  <c r="T37" i="2"/>
  <c r="S49" i="2" s="1"/>
  <c r="T32" i="2"/>
  <c r="S44" i="2" s="1"/>
  <c r="T38" i="2"/>
  <c r="S50" i="2" s="1"/>
  <c r="T36" i="2"/>
  <c r="S48" i="2" s="1"/>
  <c r="S72" i="2"/>
  <c r="S70" i="2"/>
  <c r="S56" i="2"/>
  <c r="U55" i="2" l="1"/>
  <c r="U43" i="2"/>
  <c r="V31" i="2"/>
  <c r="U37" i="2"/>
  <c r="T49" i="2" s="1"/>
  <c r="U36" i="2"/>
  <c r="T48" i="2" s="1"/>
  <c r="U33" i="2"/>
  <c r="T45" i="2" s="1"/>
  <c r="U35" i="2"/>
  <c r="T47" i="2" s="1"/>
  <c r="U38" i="2"/>
  <c r="T50" i="2" s="1"/>
  <c r="U32" i="2"/>
  <c r="T44" i="2" s="1"/>
  <c r="U40" i="2"/>
  <c r="T52" i="2" s="1"/>
  <c r="U39" i="2"/>
  <c r="T51" i="2" s="1"/>
  <c r="U34" i="2"/>
  <c r="T46" i="2" s="1"/>
  <c r="T72" i="2"/>
  <c r="T70" i="2"/>
  <c r="T56" i="2"/>
  <c r="V55" i="2" l="1"/>
  <c r="V43" i="2"/>
  <c r="W31" i="2"/>
  <c r="V32" i="2"/>
  <c r="U44" i="2" s="1"/>
  <c r="V36" i="2"/>
  <c r="U48" i="2" s="1"/>
  <c r="V37" i="2"/>
  <c r="U49" i="2" s="1"/>
  <c r="V33" i="2"/>
  <c r="U45" i="2" s="1"/>
  <c r="V34" i="2"/>
  <c r="U46" i="2" s="1"/>
  <c r="V35" i="2"/>
  <c r="U47" i="2" s="1"/>
  <c r="V40" i="2"/>
  <c r="U52" i="2" s="1"/>
  <c r="V39" i="2"/>
  <c r="U51" i="2" s="1"/>
  <c r="V38" i="2"/>
  <c r="U50" i="2" s="1"/>
  <c r="U70" i="2"/>
  <c r="U72" i="2"/>
  <c r="U56" i="2"/>
  <c r="W55" i="2" l="1"/>
  <c r="W43" i="2"/>
  <c r="X31" i="2"/>
  <c r="W32" i="2"/>
  <c r="V44" i="2" s="1"/>
  <c r="W37" i="2"/>
  <c r="V49" i="2" s="1"/>
  <c r="W40" i="2"/>
  <c r="V52" i="2" s="1"/>
  <c r="W36" i="2"/>
  <c r="V48" i="2" s="1"/>
  <c r="W33" i="2"/>
  <c r="V45" i="2" s="1"/>
  <c r="W38" i="2"/>
  <c r="V50" i="2" s="1"/>
  <c r="W34" i="2"/>
  <c r="V46" i="2" s="1"/>
  <c r="W35" i="2"/>
  <c r="V47" i="2" s="1"/>
  <c r="W39" i="2"/>
  <c r="V51" i="2" s="1"/>
  <c r="V72" i="2"/>
  <c r="V56" i="2"/>
  <c r="V70" i="2"/>
  <c r="X55" i="2" l="1"/>
  <c r="X43" i="2"/>
  <c r="Y31" i="2"/>
  <c r="X33" i="2"/>
  <c r="W45" i="2" s="1"/>
  <c r="X35" i="2"/>
  <c r="W47" i="2" s="1"/>
  <c r="X37" i="2"/>
  <c r="W49" i="2" s="1"/>
  <c r="X38" i="2"/>
  <c r="W50" i="2" s="1"/>
  <c r="X32" i="2"/>
  <c r="W44" i="2" s="1"/>
  <c r="X34" i="2"/>
  <c r="W46" i="2" s="1"/>
  <c r="X39" i="2"/>
  <c r="W51" i="2" s="1"/>
  <c r="X36" i="2"/>
  <c r="W48" i="2" s="1"/>
  <c r="X40" i="2"/>
  <c r="W52" i="2" s="1"/>
  <c r="W72" i="2"/>
  <c r="W70" i="2"/>
  <c r="W56" i="2"/>
  <c r="Y55" i="2" l="1"/>
  <c r="Y43" i="2"/>
  <c r="Z31" i="2"/>
  <c r="Y32" i="2"/>
  <c r="X44" i="2" s="1"/>
  <c r="Y36" i="2"/>
  <c r="X48" i="2" s="1"/>
  <c r="Y39" i="2"/>
  <c r="X51" i="2" s="1"/>
  <c r="Y35" i="2"/>
  <c r="X47" i="2" s="1"/>
  <c r="Y38" i="2"/>
  <c r="X50" i="2" s="1"/>
  <c r="Y34" i="2"/>
  <c r="X46" i="2" s="1"/>
  <c r="Y37" i="2"/>
  <c r="X49" i="2" s="1"/>
  <c r="Y33" i="2"/>
  <c r="X45" i="2" s="1"/>
  <c r="Y40" i="2"/>
  <c r="X52" i="2" s="1"/>
  <c r="X72" i="2"/>
  <c r="X70" i="2"/>
  <c r="X56" i="2"/>
  <c r="Z55" i="2" l="1"/>
  <c r="AA31" i="2"/>
  <c r="Z43" i="2"/>
  <c r="Z32" i="2"/>
  <c r="Y44" i="2" s="1"/>
  <c r="Z33" i="2"/>
  <c r="Y45" i="2" s="1"/>
  <c r="Z36" i="2"/>
  <c r="Y48" i="2" s="1"/>
  <c r="Z34" i="2"/>
  <c r="Y46" i="2" s="1"/>
  <c r="Z35" i="2"/>
  <c r="Y47" i="2" s="1"/>
  <c r="Z37" i="2"/>
  <c r="Y49" i="2" s="1"/>
  <c r="Z40" i="2"/>
  <c r="Y52" i="2" s="1"/>
  <c r="Z39" i="2"/>
  <c r="Y51" i="2" s="1"/>
  <c r="Z38" i="2"/>
  <c r="Y50" i="2" s="1"/>
  <c r="Y70" i="2"/>
  <c r="Y72" i="2"/>
  <c r="Y56" i="2"/>
  <c r="AA55" i="2" l="1"/>
  <c r="AB31" i="2"/>
  <c r="AA43" i="2"/>
  <c r="AA36" i="2"/>
  <c r="Z48" i="2" s="1"/>
  <c r="AA35" i="2"/>
  <c r="Z47" i="2" s="1"/>
  <c r="AA38" i="2"/>
  <c r="Z50" i="2" s="1"/>
  <c r="AA33" i="2"/>
  <c r="Z45" i="2" s="1"/>
  <c r="AA37" i="2"/>
  <c r="Z49" i="2" s="1"/>
  <c r="AA39" i="2"/>
  <c r="Z51" i="2" s="1"/>
  <c r="AA34" i="2"/>
  <c r="Z46" i="2" s="1"/>
  <c r="AA32" i="2"/>
  <c r="Z44" i="2" s="1"/>
  <c r="AA40" i="2"/>
  <c r="Z52" i="2" s="1"/>
  <c r="Z72" i="2"/>
  <c r="Z56" i="2"/>
  <c r="Z70" i="2"/>
  <c r="AB55" i="2" l="1"/>
  <c r="AB43" i="2"/>
  <c r="AC31" i="2"/>
  <c r="AB35" i="2"/>
  <c r="AA47" i="2" s="1"/>
  <c r="AB33" i="2"/>
  <c r="AA45" i="2" s="1"/>
  <c r="AB34" i="2"/>
  <c r="AA46" i="2" s="1"/>
  <c r="AB37" i="2"/>
  <c r="AA49" i="2" s="1"/>
  <c r="AB40" i="2"/>
  <c r="AA52" i="2" s="1"/>
  <c r="AB32" i="2"/>
  <c r="AA44" i="2" s="1"/>
  <c r="AB39" i="2"/>
  <c r="AA51" i="2" s="1"/>
  <c r="AB36" i="2"/>
  <c r="AA48" i="2" s="1"/>
  <c r="AB38" i="2"/>
  <c r="AA50" i="2" s="1"/>
  <c r="AA70" i="2"/>
  <c r="AA56" i="2"/>
  <c r="AA72" i="2"/>
  <c r="AC55" i="2" l="1"/>
  <c r="AC43" i="2"/>
  <c r="AD31" i="2"/>
  <c r="AC33" i="2"/>
  <c r="AB45" i="2" s="1"/>
  <c r="AC38" i="2"/>
  <c r="AB50" i="2" s="1"/>
  <c r="AC39" i="2"/>
  <c r="AB51" i="2" s="1"/>
  <c r="AC32" i="2"/>
  <c r="AB44" i="2" s="1"/>
  <c r="AC35" i="2"/>
  <c r="AB47" i="2" s="1"/>
  <c r="AC34" i="2"/>
  <c r="AB46" i="2" s="1"/>
  <c r="AC36" i="2"/>
  <c r="AB48" i="2" s="1"/>
  <c r="AC40" i="2"/>
  <c r="AB52" i="2" s="1"/>
  <c r="AC37" i="2"/>
  <c r="AB49" i="2" s="1"/>
  <c r="AB72" i="2"/>
  <c r="AB70" i="2"/>
  <c r="AB56" i="2"/>
  <c r="AD43" i="2" l="1"/>
  <c r="AE31" i="2"/>
  <c r="AD55" i="2"/>
  <c r="AD34" i="2"/>
  <c r="AC46" i="2" s="1"/>
  <c r="AD32" i="2"/>
  <c r="AC44" i="2" s="1"/>
  <c r="AD36" i="2"/>
  <c r="AC48" i="2" s="1"/>
  <c r="AD33" i="2"/>
  <c r="AC45" i="2" s="1"/>
  <c r="AD37" i="2"/>
  <c r="AC49" i="2" s="1"/>
  <c r="AD40" i="2"/>
  <c r="AC52" i="2" s="1"/>
  <c r="AD38" i="2"/>
  <c r="AC50" i="2" s="1"/>
  <c r="AD35" i="2"/>
  <c r="AC47" i="2" s="1"/>
  <c r="AD39" i="2"/>
  <c r="AC51" i="2" s="1"/>
  <c r="AC70" i="2"/>
  <c r="AC72" i="2"/>
  <c r="AC56" i="2"/>
  <c r="AD72" i="2" l="1"/>
  <c r="AD56" i="2"/>
  <c r="AD70" i="2"/>
  <c r="AE55" i="2"/>
  <c r="AE43" i="2"/>
  <c r="AF31" i="2"/>
  <c r="AE32" i="2"/>
  <c r="AD44" i="2" s="1"/>
  <c r="AE36" i="2"/>
  <c r="AD48" i="2" s="1"/>
  <c r="AE34" i="2"/>
  <c r="AD46" i="2" s="1"/>
  <c r="AE33" i="2"/>
  <c r="AD45" i="2" s="1"/>
  <c r="AE35" i="2"/>
  <c r="AD47" i="2" s="1"/>
  <c r="AE38" i="2"/>
  <c r="AD50" i="2" s="1"/>
  <c r="AE37" i="2"/>
  <c r="AD49" i="2" s="1"/>
  <c r="AE39" i="2"/>
  <c r="AD51" i="2" s="1"/>
  <c r="AE40" i="2"/>
  <c r="AD52" i="2" s="1"/>
  <c r="AE72" i="2" l="1"/>
  <c r="AE70" i="2"/>
  <c r="AE56" i="2"/>
  <c r="AF55" i="2"/>
  <c r="AF43" i="2"/>
  <c r="AG31" i="2"/>
  <c r="AF35" i="2"/>
  <c r="AE47" i="2" s="1"/>
  <c r="AF37" i="2"/>
  <c r="AE49" i="2" s="1"/>
  <c r="AF40" i="2"/>
  <c r="AE52" i="2" s="1"/>
  <c r="AF36" i="2"/>
  <c r="AE48" i="2" s="1"/>
  <c r="AF33" i="2"/>
  <c r="AE45" i="2" s="1"/>
  <c r="AF32" i="2"/>
  <c r="AE44" i="2" s="1"/>
  <c r="AF34" i="2"/>
  <c r="AE46" i="2" s="1"/>
  <c r="AF39" i="2"/>
  <c r="AE51" i="2" s="1"/>
  <c r="AF38" i="2"/>
  <c r="AE50" i="2" s="1"/>
  <c r="AF72" i="2" l="1"/>
  <c r="AF56" i="2"/>
  <c r="AF70" i="2"/>
  <c r="AG55" i="2"/>
  <c r="AG43" i="2"/>
  <c r="AH31" i="2"/>
  <c r="AG39" i="2"/>
  <c r="AF51" i="2" s="1"/>
  <c r="AG36" i="2"/>
  <c r="AF48" i="2" s="1"/>
  <c r="AG32" i="2"/>
  <c r="AF44" i="2" s="1"/>
  <c r="AG33" i="2"/>
  <c r="AF45" i="2" s="1"/>
  <c r="AG35" i="2"/>
  <c r="AF47" i="2" s="1"/>
  <c r="AG37" i="2"/>
  <c r="AF49" i="2" s="1"/>
  <c r="AG40" i="2"/>
  <c r="AF52" i="2" s="1"/>
  <c r="AG38" i="2"/>
  <c r="AF50" i="2" s="1"/>
  <c r="AG34" i="2"/>
  <c r="AF46" i="2" s="1"/>
  <c r="AG70" i="2" l="1"/>
  <c r="AG72" i="2"/>
  <c r="AG56" i="2"/>
  <c r="AH55" i="2"/>
  <c r="AI31" i="2"/>
  <c r="AH43" i="2"/>
  <c r="AH33" i="2"/>
  <c r="AG45" i="2" s="1"/>
  <c r="AH34" i="2"/>
  <c r="AG46" i="2" s="1"/>
  <c r="AH40" i="2"/>
  <c r="AG52" i="2" s="1"/>
  <c r="AH36" i="2"/>
  <c r="AG48" i="2" s="1"/>
  <c r="AH32" i="2"/>
  <c r="AG44" i="2" s="1"/>
  <c r="AH35" i="2"/>
  <c r="AG47" i="2" s="1"/>
  <c r="AH37" i="2"/>
  <c r="AG49" i="2" s="1"/>
  <c r="AH38" i="2"/>
  <c r="AG50" i="2" s="1"/>
  <c r="AH39" i="2"/>
  <c r="AG51" i="2" s="1"/>
  <c r="AH72" i="2" l="1"/>
  <c r="AH56" i="2"/>
  <c r="AH70" i="2"/>
  <c r="D58" i="2"/>
  <c r="AH58" i="2" s="1"/>
  <c r="AH59" i="2" s="1"/>
  <c r="AI32" i="2"/>
  <c r="AH44" i="2" s="1"/>
  <c r="AI33" i="2"/>
  <c r="AH45" i="2" s="1"/>
  <c r="AI35" i="2"/>
  <c r="AH47" i="2" s="1"/>
  <c r="AI39" i="2"/>
  <c r="AH51" i="2" s="1"/>
  <c r="AI36" i="2"/>
  <c r="AH48" i="2" s="1"/>
  <c r="AI37" i="2"/>
  <c r="AH49" i="2" s="1"/>
  <c r="AI34" i="2"/>
  <c r="AH46" i="2" s="1"/>
  <c r="AI40" i="2"/>
  <c r="AH52" i="2" s="1"/>
  <c r="AI38" i="2"/>
  <c r="AH50" i="2" s="1"/>
  <c r="D59" i="2" l="1"/>
  <c r="D61" i="2"/>
  <c r="D65" i="2"/>
  <c r="E58" i="2"/>
  <c r="E59" i="2" s="1"/>
  <c r="F58" i="2"/>
  <c r="F59" i="2" s="1"/>
  <c r="G58" i="2"/>
  <c r="G59" i="2" s="1"/>
  <c r="H58" i="2"/>
  <c r="H59" i="2" s="1"/>
  <c r="I58" i="2"/>
  <c r="I59" i="2" s="1"/>
  <c r="J58" i="2"/>
  <c r="J59" i="2" s="1"/>
  <c r="K58" i="2"/>
  <c r="K59" i="2" s="1"/>
  <c r="L58" i="2"/>
  <c r="L59" i="2" s="1"/>
  <c r="M58" i="2"/>
  <c r="M59" i="2" s="1"/>
  <c r="N58" i="2"/>
  <c r="N59" i="2" s="1"/>
  <c r="O58" i="2"/>
  <c r="O59" i="2" s="1"/>
  <c r="P58" i="2"/>
  <c r="P59" i="2" s="1"/>
  <c r="Q58" i="2"/>
  <c r="Q59" i="2" s="1"/>
  <c r="R58" i="2"/>
  <c r="R59" i="2" s="1"/>
  <c r="S58" i="2"/>
  <c r="S59" i="2" s="1"/>
  <c r="T58" i="2"/>
  <c r="T59" i="2" s="1"/>
  <c r="U58" i="2"/>
  <c r="U59" i="2" s="1"/>
  <c r="V58" i="2"/>
  <c r="V59" i="2" s="1"/>
  <c r="W58" i="2"/>
  <c r="W59" i="2" s="1"/>
  <c r="X58" i="2"/>
  <c r="X59" i="2" s="1"/>
  <c r="Y58" i="2"/>
  <c r="Y59" i="2" s="1"/>
  <c r="Z58" i="2"/>
  <c r="Z59" i="2" s="1"/>
  <c r="AA58" i="2"/>
  <c r="AA59" i="2" s="1"/>
  <c r="AB58" i="2"/>
  <c r="AB59" i="2" s="1"/>
  <c r="AC58" i="2"/>
  <c r="AC59" i="2" s="1"/>
  <c r="AD58" i="2"/>
  <c r="AD59" i="2" s="1"/>
  <c r="AE58" i="2"/>
  <c r="AE59" i="2" s="1"/>
  <c r="AF58" i="2"/>
  <c r="AF59" i="2" s="1"/>
  <c r="AG58" i="2"/>
  <c r="AG59" i="2" s="1"/>
  <c r="E65" i="2" l="1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D66" i="2"/>
  <c r="D62" i="2"/>
  <c r="E61" i="2"/>
  <c r="E62" i="2" s="1"/>
  <c r="F61" i="2"/>
  <c r="F62" i="2" s="1"/>
  <c r="G61" i="2"/>
  <c r="G62" i="2" s="1"/>
  <c r="H61" i="2"/>
  <c r="H62" i="2" s="1"/>
  <c r="I61" i="2"/>
  <c r="I62" i="2" s="1"/>
  <c r="J61" i="2"/>
  <c r="J62" i="2" s="1"/>
  <c r="K61" i="2"/>
  <c r="K62" i="2" s="1"/>
  <c r="L61" i="2"/>
  <c r="L62" i="2" s="1"/>
  <c r="M61" i="2"/>
  <c r="M62" i="2" s="1"/>
  <c r="N61" i="2"/>
  <c r="N62" i="2" s="1"/>
  <c r="O61" i="2"/>
  <c r="O62" i="2" s="1"/>
  <c r="P61" i="2"/>
  <c r="P62" i="2" s="1"/>
  <c r="Q61" i="2"/>
  <c r="Q62" i="2" s="1"/>
  <c r="R61" i="2"/>
  <c r="R62" i="2" s="1"/>
  <c r="S61" i="2"/>
  <c r="S62" i="2" s="1"/>
  <c r="T61" i="2"/>
  <c r="T62" i="2" s="1"/>
  <c r="U61" i="2"/>
  <c r="U62" i="2" s="1"/>
  <c r="V61" i="2"/>
  <c r="V62" i="2" s="1"/>
  <c r="W61" i="2"/>
  <c r="W62" i="2" s="1"/>
  <c r="X61" i="2"/>
  <c r="X62" i="2" s="1"/>
  <c r="Y61" i="2"/>
  <c r="Y62" i="2" s="1"/>
  <c r="Z61" i="2"/>
  <c r="Z62" i="2" s="1"/>
  <c r="AA61" i="2"/>
  <c r="AA62" i="2" s="1"/>
  <c r="AB61" i="2"/>
  <c r="AB62" i="2" s="1"/>
  <c r="AC61" i="2"/>
  <c r="AC62" i="2" s="1"/>
  <c r="AD61" i="2"/>
  <c r="AD62" i="2" s="1"/>
  <c r="AE61" i="2"/>
  <c r="AE62" i="2" s="1"/>
  <c r="AF61" i="2"/>
  <c r="AF62" i="2" s="1"/>
  <c r="AG61" i="2"/>
  <c r="AG62" i="2" s="1"/>
  <c r="AH61" i="2"/>
  <c r="AH62" i="2" s="1"/>
  <c r="E66" i="2" l="1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</calcChain>
</file>

<file path=xl/sharedStrings.xml><?xml version="1.0" encoding="utf-8"?>
<sst xmlns="http://schemas.openxmlformats.org/spreadsheetml/2006/main" count="31" uniqueCount="29">
  <si>
    <t>Project日程表</t>
  </si>
  <si>
    <t xml:space="preserve">输入Start Date： </t>
  </si>
  <si>
    <t>Id</t>
  </si>
  <si>
    <t>活动</t>
  </si>
  <si>
    <t>开始</t>
  </si>
  <si>
    <t>结束</t>
  </si>
  <si>
    <t>Notes</t>
  </si>
  <si>
    <t>Project Start</t>
  </si>
  <si>
    <t>里程碑 1</t>
  </si>
  <si>
    <t>Milestone 2</t>
  </si>
  <si>
    <t>Milestone 3</t>
  </si>
  <si>
    <t>Milestone 4</t>
  </si>
  <si>
    <t>里程碑 5</t>
  </si>
  <si>
    <t>里程碑 6</t>
  </si>
  <si>
    <t>里程碑 7</t>
  </si>
  <si>
    <t>里程碑 8</t>
  </si>
  <si>
    <t>里程碑 9</t>
  </si>
  <si>
    <t>里程碑 10</t>
  </si>
  <si>
    <t>Project End</t>
  </si>
  <si>
    <t>*** 此Sheet应保持为隐藏Status ***</t>
  </si>
  <si>
    <t>Today：</t>
  </si>
  <si>
    <t>窗口活动：</t>
  </si>
  <si>
    <t>计算器窗口启动</t>
  </si>
  <si>
    <t>偏移量</t>
  </si>
  <si>
    <t>窗口</t>
  </si>
  <si>
    <t>位置</t>
  </si>
  <si>
    <t>系列</t>
  </si>
  <si>
    <t>活动 ID</t>
  </si>
  <si>
    <t>当天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</si>
</sst>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mmm\ yyyy"/>
    <numFmt numFmtId="179" formatCode="[$-804]yyyy&quot;年&quot;m&quot;月&quot;"/>
  </numFmts>
  <fonts count="8" x14ac:knownFonts="1">
    <font>
      <sz val="10"/>
      <color theme="3"/>
      <name val="Calibri"/>
      <charset val="134"/>
      <scheme val="minor"/>
    </font>
    <font>
      <sz val="10"/>
      <color theme="3"/>
      <name val="Microsoft YaHei UI"/>
      <family val="2"/>
      <charset val="134"/>
    </font>
    <font>
      <sz val="30"/>
      <color theme="0"/>
      <name val="Microsoft YaHei UI"/>
      <family val="2"/>
      <charset val="134"/>
    </font>
    <font>
      <b/>
      <sz val="22"/>
      <color theme="1"/>
      <name val="Microsoft YaHei UI"/>
      <family val="2"/>
      <charset val="134"/>
    </font>
    <font>
      <sz val="14"/>
      <color theme="3" tint="0.39994506668294322"/>
      <name val="Microsoft YaHei UI"/>
      <family val="2"/>
      <charset val="134"/>
    </font>
    <font>
      <sz val="10"/>
      <color theme="3" tint="0.39994506668294322"/>
      <name val="Microsoft YaHei UI"/>
      <family val="2"/>
      <charset val="134"/>
    </font>
    <font>
      <sz val="12"/>
      <color theme="3"/>
      <name val="Microsoft YaHei UI"/>
      <family val="2"/>
      <charset val="13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medium">
        <color theme="3"/>
      </right>
      <top/>
      <bottom style="thick">
        <color theme="4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1" fillId="2" borderId="0" xfId="0" applyFont="1" applyFill="1" applyProtection="1">
      <alignment vertical="center"/>
    </xf>
    <xf numFmtId="0" fontId="1" fillId="0" borderId="0" xfId="0" applyFont="1" applyProtection="1">
      <alignment vertical="center"/>
    </xf>
    <xf numFmtId="0" fontId="1" fillId="3" borderId="1" xfId="0" applyFont="1" applyFill="1" applyBorder="1" applyProtection="1">
      <alignment vertical="center"/>
    </xf>
    <xf numFmtId="0" fontId="1" fillId="2" borderId="1" xfId="0" applyFont="1" applyFill="1" applyBorder="1" applyProtection="1">
      <alignment vertical="center"/>
    </xf>
    <xf numFmtId="0" fontId="2" fillId="3" borderId="1" xfId="0" applyFont="1" applyFill="1" applyBorder="1" applyAlignment="1" applyProtection="1">
      <alignment horizontal="left" vertical="center"/>
    </xf>
    <xf numFmtId="0" fontId="1" fillId="3" borderId="2" xfId="0" applyFont="1" applyFill="1" applyBorder="1" applyProtection="1">
      <alignment vertical="center"/>
    </xf>
    <xf numFmtId="0" fontId="3" fillId="0" borderId="0" xfId="0" applyFont="1" applyProtection="1">
      <alignment vertical="center"/>
    </xf>
    <xf numFmtId="0" fontId="1" fillId="0" borderId="1" xfId="0" applyFont="1" applyBorder="1" applyProtection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right"/>
    </xf>
    <xf numFmtId="14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>
      <alignment vertical="center"/>
    </xf>
    <xf numFmtId="0" fontId="6" fillId="0" borderId="0" xfId="0" applyFont="1" applyFill="1" applyBorder="1" applyAlignment="1" applyProtection="1">
      <alignment horizontal="left" vertical="center" indent="1"/>
    </xf>
    <xf numFmtId="0" fontId="1" fillId="0" borderId="0" xfId="0" applyFont="1" applyFill="1" applyBorder="1" applyAlignment="1" applyProtection="1">
      <alignment horizontal="left" vertical="center" indent="1"/>
    </xf>
    <xf numFmtId="14" fontId="1" fillId="0" borderId="0" xfId="0" applyNumberFormat="1" applyFont="1" applyFill="1" applyBorder="1" applyAlignment="1" applyProtection="1">
      <alignment horizontal="left" vertical="center" indent="1"/>
    </xf>
    <xf numFmtId="0" fontId="1" fillId="0" borderId="0" xfId="0" applyNumberFormat="1" applyFont="1" applyFill="1" applyBorder="1" applyProtection="1">
      <alignment vertical="center"/>
    </xf>
  </cellXfs>
  <cellStyles count="1">
    <cellStyle name="常规" xfId="0" builtinId="0"/>
  </cellStyles>
  <dxfs count="9">
    <dxf>
      <font>
        <strike val="0"/>
        <u val="none"/>
        <name val="Microsoft YaHei UI"/>
        <scheme val="none"/>
      </font>
      <alignment horizontal="left" vertical="center" indent="1"/>
    </dxf>
    <dxf>
      <font>
        <strike val="0"/>
        <u val="none"/>
        <name val="Microsoft YaHei UI"/>
        <scheme val="none"/>
      </font>
      <numFmt numFmtId="180" formatCode="mm/dd/yyyy"/>
      <alignment horizontal="left" vertical="center" indent="1"/>
    </dxf>
    <dxf>
      <font>
        <strike val="0"/>
        <u val="none"/>
        <name val="Microsoft YaHei UI"/>
        <scheme val="none"/>
      </font>
      <numFmt numFmtId="180" formatCode="mm/dd/yyyy"/>
      <alignment horizontal="left" vertical="center" indent="1"/>
    </dxf>
    <dxf>
      <font>
        <strike val="0"/>
        <u val="none"/>
        <name val="Microsoft YaHei UI"/>
        <scheme val="none"/>
      </font>
      <alignment horizontal="left" vertical="center" indent="1"/>
    </dxf>
    <dxf>
      <font>
        <strike val="0"/>
        <u val="none"/>
        <name val="Microsoft YaHei UI"/>
        <scheme val="none"/>
      </font>
    </dxf>
    <dxf>
      <font>
        <color theme="3"/>
      </font>
      <fill>
        <patternFill patternType="solid">
          <bgColor theme="2"/>
        </patternFill>
      </fill>
    </dxf>
    <dxf>
      <font>
        <color theme="3"/>
      </font>
    </dxf>
    <dxf>
      <font>
        <color theme="0"/>
      </font>
      <fill>
        <patternFill patternType="solid">
          <fgColor theme="4"/>
          <bgColor theme="3"/>
        </patternFill>
      </fill>
      <border>
        <left/>
        <right/>
        <top/>
        <bottom/>
        <vertical/>
        <horizontal/>
      </border>
    </dxf>
    <dxf>
      <font>
        <color theme="1"/>
      </font>
      <border>
        <left/>
        <right/>
        <top/>
        <bottom/>
        <vertical style="thin">
          <color theme="3" tint="0.59996337778862885"/>
        </vertical>
        <horizontal/>
      </border>
    </dxf>
  </dxfs>
  <tableStyles count="1" defaultTableStyle="TableStyleMedium2" defaultPivotStyle="PivotStyleLight8">
    <tableStyle name="Project Timeline" pivot="0" count="4">
      <tableStyleElement type="wholeTable" dxfId="8"/>
      <tableStyleElement type="headerRow" dxfId="7"/>
      <tableStyleElement type="firstRowStripe" dxfId="6"/>
      <tableStyleElement type="secondRowStripe" dxfId="5"/>
    </tableStyle>
  </tableStyles>
  <colors>
    <mruColors>
      <color rgb="FFCCFFCC"/>
      <color rgb="FFD1CBE1"/>
      <color rgb="FFFED9CD"/>
      <color rgb="FFFF5757"/>
      <color rgb="FFFAE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计算!$B$32</c:f>
              <c:strCache>
                <c:ptCount val="1"/>
                <c:pt idx="0">
                  <c:v>1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43900</c:v>
                </c:pt>
                <c:pt idx="1">
                  <c:v>43901</c:v>
                </c:pt>
                <c:pt idx="2">
                  <c:v>43902</c:v>
                </c:pt>
                <c:pt idx="3">
                  <c:v>43903</c:v>
                </c:pt>
                <c:pt idx="4">
                  <c:v>43904</c:v>
                </c:pt>
                <c:pt idx="5">
                  <c:v>43905</c:v>
                </c:pt>
                <c:pt idx="6">
                  <c:v>43906</c:v>
                </c:pt>
                <c:pt idx="7">
                  <c:v>43907</c:v>
                </c:pt>
                <c:pt idx="8">
                  <c:v>43908</c:v>
                </c:pt>
                <c:pt idx="9">
                  <c:v>43909</c:v>
                </c:pt>
                <c:pt idx="10">
                  <c:v>43910</c:v>
                </c:pt>
                <c:pt idx="11">
                  <c:v>43911</c:v>
                </c:pt>
                <c:pt idx="12">
                  <c:v>43912</c:v>
                </c:pt>
                <c:pt idx="13">
                  <c:v>43913</c:v>
                </c:pt>
                <c:pt idx="14">
                  <c:v>43914</c:v>
                </c:pt>
                <c:pt idx="15">
                  <c:v>43915</c:v>
                </c:pt>
                <c:pt idx="16">
                  <c:v>43916</c:v>
                </c:pt>
                <c:pt idx="17">
                  <c:v>43917</c:v>
                </c:pt>
                <c:pt idx="18">
                  <c:v>43918</c:v>
                </c:pt>
                <c:pt idx="19">
                  <c:v>43919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43925</c:v>
                </c:pt>
                <c:pt idx="26">
                  <c:v>43926</c:v>
                </c:pt>
                <c:pt idx="27">
                  <c:v>43927</c:v>
                </c:pt>
                <c:pt idx="28">
                  <c:v>43928</c:v>
                </c:pt>
                <c:pt idx="29">
                  <c:v>43929</c:v>
                </c:pt>
              </c:numCache>
            </c:numRef>
          </c:cat>
          <c:val>
            <c:numRef>
              <c:f>计算!$E$32:$AH$32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计算!$D$44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计算!$E$44:$AH$44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计算!$B$33</c:f>
              <c:strCache>
                <c:ptCount val="1"/>
                <c:pt idx="0">
                  <c:v>2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43900</c:v>
                </c:pt>
                <c:pt idx="1">
                  <c:v>43901</c:v>
                </c:pt>
                <c:pt idx="2">
                  <c:v>43902</c:v>
                </c:pt>
                <c:pt idx="3">
                  <c:v>43903</c:v>
                </c:pt>
                <c:pt idx="4">
                  <c:v>43904</c:v>
                </c:pt>
                <c:pt idx="5">
                  <c:v>43905</c:v>
                </c:pt>
                <c:pt idx="6">
                  <c:v>43906</c:v>
                </c:pt>
                <c:pt idx="7">
                  <c:v>43907</c:v>
                </c:pt>
                <c:pt idx="8">
                  <c:v>43908</c:v>
                </c:pt>
                <c:pt idx="9">
                  <c:v>43909</c:v>
                </c:pt>
                <c:pt idx="10">
                  <c:v>43910</c:v>
                </c:pt>
                <c:pt idx="11">
                  <c:v>43911</c:v>
                </c:pt>
                <c:pt idx="12">
                  <c:v>43912</c:v>
                </c:pt>
                <c:pt idx="13">
                  <c:v>43913</c:v>
                </c:pt>
                <c:pt idx="14">
                  <c:v>43914</c:v>
                </c:pt>
                <c:pt idx="15">
                  <c:v>43915</c:v>
                </c:pt>
                <c:pt idx="16">
                  <c:v>43916</c:v>
                </c:pt>
                <c:pt idx="17">
                  <c:v>43917</c:v>
                </c:pt>
                <c:pt idx="18">
                  <c:v>43918</c:v>
                </c:pt>
                <c:pt idx="19">
                  <c:v>43919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43925</c:v>
                </c:pt>
                <c:pt idx="26">
                  <c:v>43926</c:v>
                </c:pt>
                <c:pt idx="27">
                  <c:v>43927</c:v>
                </c:pt>
                <c:pt idx="28">
                  <c:v>43928</c:v>
                </c:pt>
                <c:pt idx="29">
                  <c:v>43929</c:v>
                </c:pt>
              </c:numCache>
            </c:numRef>
          </c:cat>
          <c:val>
            <c:numRef>
              <c:f>计算!$E$33:$AH$33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计算!$D$45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计算!$E$45:$AH$45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计算!$B$34</c:f>
              <c:strCache>
                <c:ptCount val="1"/>
                <c:pt idx="0">
                  <c:v>3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43900</c:v>
                </c:pt>
                <c:pt idx="1">
                  <c:v>43901</c:v>
                </c:pt>
                <c:pt idx="2">
                  <c:v>43902</c:v>
                </c:pt>
                <c:pt idx="3">
                  <c:v>43903</c:v>
                </c:pt>
                <c:pt idx="4">
                  <c:v>43904</c:v>
                </c:pt>
                <c:pt idx="5">
                  <c:v>43905</c:v>
                </c:pt>
                <c:pt idx="6">
                  <c:v>43906</c:v>
                </c:pt>
                <c:pt idx="7">
                  <c:v>43907</c:v>
                </c:pt>
                <c:pt idx="8">
                  <c:v>43908</c:v>
                </c:pt>
                <c:pt idx="9">
                  <c:v>43909</c:v>
                </c:pt>
                <c:pt idx="10">
                  <c:v>43910</c:v>
                </c:pt>
                <c:pt idx="11">
                  <c:v>43911</c:v>
                </c:pt>
                <c:pt idx="12">
                  <c:v>43912</c:v>
                </c:pt>
                <c:pt idx="13">
                  <c:v>43913</c:v>
                </c:pt>
                <c:pt idx="14">
                  <c:v>43914</c:v>
                </c:pt>
                <c:pt idx="15">
                  <c:v>43915</c:v>
                </c:pt>
                <c:pt idx="16">
                  <c:v>43916</c:v>
                </c:pt>
                <c:pt idx="17">
                  <c:v>43917</c:v>
                </c:pt>
                <c:pt idx="18">
                  <c:v>43918</c:v>
                </c:pt>
                <c:pt idx="19">
                  <c:v>43919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43925</c:v>
                </c:pt>
                <c:pt idx="26">
                  <c:v>43926</c:v>
                </c:pt>
                <c:pt idx="27">
                  <c:v>43927</c:v>
                </c:pt>
                <c:pt idx="28">
                  <c:v>43928</c:v>
                </c:pt>
                <c:pt idx="29">
                  <c:v>43929</c:v>
                </c:pt>
              </c:numCache>
            </c:numRef>
          </c:cat>
          <c:val>
            <c:numRef>
              <c:f>计算!$E$34:$AH$34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计算!$D$46</c:f>
              <c:strCache>
                <c:ptCount val="1"/>
                <c:pt idx="0">
                  <c:v>#N/A</c:v>
                </c:pt>
              </c:strCache>
            </c:strRef>
          </c:tx>
          <c:spPr>
            <a:ln w="28575" cap="sq" cmpd="sng" algn="ctr">
              <a:solidFill>
                <a:schemeClr val="accent2">
                  <a:shade val="76667"/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计算!$E$46:$AH$46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3"/>
          <c:order val="6"/>
          <c:tx>
            <c:strRef>
              <c:f>计算!$B$35</c:f>
              <c:strCache>
                <c:ptCount val="1"/>
                <c:pt idx="0">
                  <c:v>4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43900</c:v>
                </c:pt>
                <c:pt idx="1">
                  <c:v>43901</c:v>
                </c:pt>
                <c:pt idx="2">
                  <c:v>43902</c:v>
                </c:pt>
                <c:pt idx="3">
                  <c:v>43903</c:v>
                </c:pt>
                <c:pt idx="4">
                  <c:v>43904</c:v>
                </c:pt>
                <c:pt idx="5">
                  <c:v>43905</c:v>
                </c:pt>
                <c:pt idx="6">
                  <c:v>43906</c:v>
                </c:pt>
                <c:pt idx="7">
                  <c:v>43907</c:v>
                </c:pt>
                <c:pt idx="8">
                  <c:v>43908</c:v>
                </c:pt>
                <c:pt idx="9">
                  <c:v>43909</c:v>
                </c:pt>
                <c:pt idx="10">
                  <c:v>43910</c:v>
                </c:pt>
                <c:pt idx="11">
                  <c:v>43911</c:v>
                </c:pt>
                <c:pt idx="12">
                  <c:v>43912</c:v>
                </c:pt>
                <c:pt idx="13">
                  <c:v>43913</c:v>
                </c:pt>
                <c:pt idx="14">
                  <c:v>43914</c:v>
                </c:pt>
                <c:pt idx="15">
                  <c:v>43915</c:v>
                </c:pt>
                <c:pt idx="16">
                  <c:v>43916</c:v>
                </c:pt>
                <c:pt idx="17">
                  <c:v>43917</c:v>
                </c:pt>
                <c:pt idx="18">
                  <c:v>43918</c:v>
                </c:pt>
                <c:pt idx="19">
                  <c:v>43919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43925</c:v>
                </c:pt>
                <c:pt idx="26">
                  <c:v>43926</c:v>
                </c:pt>
                <c:pt idx="27">
                  <c:v>43927</c:v>
                </c:pt>
                <c:pt idx="28">
                  <c:v>43928</c:v>
                </c:pt>
                <c:pt idx="29">
                  <c:v>43929</c:v>
                </c:pt>
              </c:numCache>
            </c:numRef>
          </c:cat>
          <c:val>
            <c:numRef>
              <c:f>计算!$E$35:$AH$35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计算!$D$47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计算!$E$47:$AH$47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4"/>
          <c:order val="8"/>
          <c:tx>
            <c:strRef>
              <c:f>计算!$B$36</c:f>
              <c:strCache>
                <c:ptCount val="1"/>
                <c:pt idx="0">
                  <c:v>5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43900</c:v>
                </c:pt>
                <c:pt idx="1">
                  <c:v>43901</c:v>
                </c:pt>
                <c:pt idx="2">
                  <c:v>43902</c:v>
                </c:pt>
                <c:pt idx="3">
                  <c:v>43903</c:v>
                </c:pt>
                <c:pt idx="4">
                  <c:v>43904</c:v>
                </c:pt>
                <c:pt idx="5">
                  <c:v>43905</c:v>
                </c:pt>
                <c:pt idx="6">
                  <c:v>43906</c:v>
                </c:pt>
                <c:pt idx="7">
                  <c:v>43907</c:v>
                </c:pt>
                <c:pt idx="8">
                  <c:v>43908</c:v>
                </c:pt>
                <c:pt idx="9">
                  <c:v>43909</c:v>
                </c:pt>
                <c:pt idx="10">
                  <c:v>43910</c:v>
                </c:pt>
                <c:pt idx="11">
                  <c:v>43911</c:v>
                </c:pt>
                <c:pt idx="12">
                  <c:v>43912</c:v>
                </c:pt>
                <c:pt idx="13">
                  <c:v>43913</c:v>
                </c:pt>
                <c:pt idx="14">
                  <c:v>43914</c:v>
                </c:pt>
                <c:pt idx="15">
                  <c:v>43915</c:v>
                </c:pt>
                <c:pt idx="16">
                  <c:v>43916</c:v>
                </c:pt>
                <c:pt idx="17">
                  <c:v>43917</c:v>
                </c:pt>
                <c:pt idx="18">
                  <c:v>43918</c:v>
                </c:pt>
                <c:pt idx="19">
                  <c:v>43919</c:v>
                </c:pt>
                <c:pt idx="20">
                  <c:v>43920</c:v>
                </c:pt>
                <c:pt idx="21">
                  <c:v>43921</c:v>
                </c:pt>
                <c:pt idx="22">
                  <c:v>43922</c:v>
                </c:pt>
                <c:pt idx="23">
                  <c:v>43923</c:v>
                </c:pt>
                <c:pt idx="24">
                  <c:v>43924</c:v>
                </c:pt>
                <c:pt idx="25">
                  <c:v>43925</c:v>
                </c:pt>
                <c:pt idx="26">
                  <c:v>43926</c:v>
                </c:pt>
                <c:pt idx="27">
                  <c:v>43927</c:v>
                </c:pt>
                <c:pt idx="28">
                  <c:v>43928</c:v>
                </c:pt>
                <c:pt idx="29">
                  <c:v>43929</c:v>
                </c:pt>
              </c:numCache>
            </c:numRef>
          </c:cat>
          <c:val>
            <c:numRef>
              <c:f>计算!$E$36:$AH$36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7.3000000000000007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计算!$D$48</c:f>
              <c:strCache>
                <c:ptCount val="1"/>
                <c:pt idx="0">
                  <c:v>Project Start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计算!$E$48:$AH$48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7.3000000000000007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计算!$B$37</c:f>
              <c:strCache>
                <c:ptCount val="1"/>
                <c:pt idx="0">
                  <c:v>6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val>
            <c:numRef>
              <c:f>计算!$E$37:$AH$37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6.3000000000000007</c:v>
                </c:pt>
                <c:pt idx="14">
                  <c:v>6.3000000000000007</c:v>
                </c:pt>
                <c:pt idx="15">
                  <c:v>6.3000000000000007</c:v>
                </c:pt>
                <c:pt idx="16">
                  <c:v>6.3000000000000007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计算!$D$49</c:f>
              <c:strCache>
                <c:ptCount val="1"/>
                <c:pt idx="0">
                  <c:v>里程碑 1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计算!$E$49:$AH$49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6.3000000000000007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计算!$B$38</c:f>
              <c:strCache>
                <c:ptCount val="1"/>
                <c:pt idx="0">
                  <c:v>7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val>
            <c:numRef>
              <c:f>计算!$E$38:$AH$38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5.3000000000000007</c:v>
                </c:pt>
                <c:pt idx="15">
                  <c:v>5.3000000000000007</c:v>
                </c:pt>
                <c:pt idx="16">
                  <c:v>5.3000000000000007</c:v>
                </c:pt>
                <c:pt idx="17">
                  <c:v>5.3000000000000007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计算!$D$50</c:f>
              <c:strCache>
                <c:ptCount val="1"/>
                <c:pt idx="0">
                  <c:v>Milestone 2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计算!$E$50:$AH$50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5.3000000000000007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计算!$B$39</c:f>
              <c:strCache>
                <c:ptCount val="1"/>
                <c:pt idx="0">
                  <c:v>8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val>
            <c:numRef>
              <c:f>计算!$E$39:$AH$39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4.3000000000000007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计算!$D$51</c:f>
              <c:strCache>
                <c:ptCount val="1"/>
                <c:pt idx="0">
                  <c:v>Milestone 3</c:v>
                </c:pt>
              </c:strCache>
            </c:strRef>
          </c:tx>
          <c:spPr>
            <a:ln w="28575" cap="sq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计算!$E$51:$AH$51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4.3000000000000007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计算!$B$40</c:f>
              <c:strCache>
                <c:ptCount val="1"/>
                <c:pt idx="0">
                  <c:v>9</c:v>
                </c:pt>
              </c:strCache>
            </c:strRef>
          </c:tx>
          <c:spPr>
            <a:ln w="193675" cap="sq" cmpd="sng" algn="ctr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 cap="flat" cmpd="sng" algn="ctr">
                <a:noFill/>
                <a:prstDash val="solid"/>
                <a:round/>
              </a:ln>
            </c:spPr>
          </c:marker>
          <c:val>
            <c:numRef>
              <c:f>计算!$E$40:$AH$40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3.3000000000000007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计算!$D$52</c:f>
              <c:strCache>
                <c:ptCount val="1"/>
                <c:pt idx="0">
                  <c:v>Milestone 4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prstDash val="solid"/>
                <a:round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计算!$E$52:$AH$52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8"/>
          <c:order val="18"/>
          <c:tx>
            <c:v>Today</c:v>
          </c:tx>
          <c:marker>
            <c:symbol val="none"/>
          </c:marker>
          <c:errBars>
            <c:errDir val="y"/>
            <c:errBarType val="both"/>
            <c:errValType val="fixedVal"/>
            <c:noEndCap val="0"/>
            <c:val val="10"/>
            <c:spPr>
              <a:ln w="263525" cap="flat" cmpd="sng" algn="ctr">
                <a:solidFill>
                  <a:schemeClr val="bg1">
                    <a:lumMod val="95000"/>
                  </a:schemeClr>
                </a:solidFill>
                <a:prstDash val="solid"/>
                <a:round/>
              </a:ln>
            </c:spPr>
          </c:errBars>
          <c:val>
            <c:numRef>
              <c:f>计算!$E$56:$AH$56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5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计算!$D$58</c:f>
              <c:strCache>
                <c:ptCount val="1"/>
                <c:pt idx="0">
                  <c:v>2020年Mar</c:v>
                </c:pt>
              </c:strCache>
            </c:strRef>
          </c:tx>
          <c:spPr>
            <a:ln w="228600" cap="sq" cmpd="sng" algn="ctr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val>
            <c:numRef>
              <c:f>计算!$E$58:$AH$58</c:f>
              <c:numCache>
                <c:formatCode>General</c:formatCode>
                <c:ptCount val="3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计算!$D$61</c:f>
              <c:strCache>
                <c:ptCount val="1"/>
                <c:pt idx="0">
                  <c:v>2020年Apr</c:v>
                </c:pt>
              </c:strCache>
            </c:strRef>
          </c:tx>
          <c:spPr>
            <a:ln w="228600" cap="sq" cmpd="sng" algn="ctr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val>
            <c:numRef>
              <c:f>计算!$E$61:$AH$61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计算!$D$66</c:f>
              <c:strCache>
                <c:ptCount val="1"/>
                <c:pt idx="0">
                  <c:v>2020年Apr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计算!$E$66:$AH$66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0.5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计算!$D$65</c:f>
              <c:strCache>
                <c:ptCount val="1"/>
                <c:pt idx="0">
                  <c:v>2020年Mar</c:v>
                </c:pt>
              </c:strCache>
            </c:strRef>
          </c:tx>
          <c:spPr>
            <a:ln w="209550" cap="sq" cmpd="sng" algn="ctr">
              <a:solidFill>
                <a:schemeClr val="accent5">
                  <a:tint val="76667"/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none"/>
          </c:marker>
          <c:dPt>
            <c:idx val="2"/>
            <c:bubble3D val="0"/>
            <c:spPr>
              <a:ln w="28575" cap="sq" cmpd="sng" algn="ctr">
                <a:solidFill>
                  <a:schemeClr val="accent5">
                    <a:tint val="76667"/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计算!$E$65:$AH$65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4"/>
          <c:order val="23"/>
          <c:tx>
            <c:v>Day Dot Line</c:v>
          </c:tx>
          <c:spPr>
            <a:ln w="15875" cap="rnd" cmpd="sng" algn="ctr">
              <a:solidFill>
                <a:schemeClr val="tx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tx2"/>
              </a:solidFill>
              <a:ln w="9525" cap="flat" cmpd="sng" algn="ctr">
                <a:noFill/>
                <a:prstDash val="solid"/>
                <a:round/>
              </a:ln>
            </c:spPr>
          </c:marker>
          <c:dLbls>
            <c:dLbl>
              <c:idx val="0"/>
              <c:layout/>
              <c:tx>
                <c:strRef>
                  <c:f>计算!$E$72</c:f>
                  <c:strCache>
                    <c:ptCount val="1"/>
                    <c:pt idx="0">
                      <c:v>10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{59543F1E-B9A2-4F81-97C4-614AEC2E5102}</c15:txfldGUID>
                      <c15:f>计算!$E$72</c15:f>
                      <c15:dlblFieldTableCache>
                        <c:ptCount val="1"/>
                        <c:pt idx="0">
                          <c:v>10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layout/>
              <c:tx>
                <c:strRef>
                  <c:f>计算!$F$72</c:f>
                  <c:strCache>
                    <c:ptCount val="1"/>
                    <c:pt idx="0">
                      <c:v>11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{44A1099A-CDFD-4E7F-81A6-3FA77E5ADA46}</c15:txfldGUID>
                      <c15:f>计算!$F$72</c15:f>
                      <c15:dlblFieldTableCache>
                        <c:ptCount val="1"/>
                        <c:pt idx="0">
                          <c:v>11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layout/>
              <c:tx>
                <c:strRef>
                  <c:f>计算!$G$72</c:f>
                  <c:strCache>
                    <c:ptCount val="1"/>
                    <c:pt idx="0">
                      <c:v>12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{0D68D496-518C-490F-89A2-0CA718C8E3F2}</c15:txfldGUID>
                      <c15:f>计算!$G$72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layout/>
              <c:tx>
                <c:strRef>
                  <c:f>计算!$H$72</c:f>
                  <c:strCache>
                    <c:ptCount val="1"/>
                    <c:pt idx="0">
                      <c:v>13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{558EF484-F8E3-4346-99AF-92040931F76C}</c15:txfldGUID>
                      <c15:f>计算!$H$72</c15:f>
                      <c15:dlblFieldTableCache>
                        <c:ptCount val="1"/>
                        <c:pt idx="0">
                          <c:v>13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layout/>
              <c:tx>
                <c:strRef>
                  <c:f>计算!$I$72</c:f>
                  <c:strCache>
                    <c:ptCount val="1"/>
                    <c:pt idx="0">
                      <c:v>14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{50B3CC19-B56E-43E1-AC48-A7772C8E316B}</c15:txfldGUID>
                      <c15:f>计算!$I$72</c15:f>
                      <c15:dlblFieldTableCache>
                        <c:ptCount val="1"/>
                        <c:pt idx="0">
                          <c:v>14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layout/>
              <c:tx>
                <c:strRef>
                  <c:f>计算!$J$72</c:f>
                  <c:strCache>
                    <c:ptCount val="1"/>
                    <c:pt idx="0">
                      <c:v>15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{038AE7DA-BAD6-4846-ACF0-2FDEBC80E94E}</c15:txfldGUID>
                      <c15:f>计算!$J$72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layout/>
              <c:tx>
                <c:strRef>
                  <c:f>计算!$K$72</c:f>
                  <c:strCache>
                    <c:ptCount val="1"/>
                    <c:pt idx="0">
                      <c:v>16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{907BDE7B-BE7E-47F1-8889-CA6857F0BE03}</c15:txfldGUID>
                      <c15:f>计算!$K$72</c15:f>
                      <c15:dlblFieldTableCache>
                        <c:ptCount val="1"/>
                        <c:pt idx="0">
                          <c:v>16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layout/>
              <c:tx>
                <c:strRef>
                  <c:f>计算!$L$72</c:f>
                  <c:strCache>
                    <c:ptCount val="1"/>
                    <c:pt idx="0">
                      <c:v>17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{167F5229-00CA-4FFB-9ECD-465E1BF17505}</c15:txfldGUID>
                      <c15:f>计算!$L$72</c15:f>
                      <c15:dlblFieldTableCache>
                        <c:ptCount val="1"/>
                        <c:pt idx="0">
                          <c:v>17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8"/>
              <c:layout/>
              <c:tx>
                <c:strRef>
                  <c:f>计算!$M$72</c:f>
                  <c:strCache>
                    <c:ptCount val="1"/>
                    <c:pt idx="0">
                      <c:v>18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{8BC190D6-4228-46B8-AFD9-2652F08EA424}</c15:txfldGUID>
                      <c15:f>计算!$M$72</c15:f>
                      <c15:dlblFieldTableCache>
                        <c:ptCount val="1"/>
                        <c:pt idx="0">
                          <c:v>18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9"/>
              <c:layout/>
              <c:tx>
                <c:strRef>
                  <c:f>计算!$N$72</c:f>
                  <c:strCache>
                    <c:ptCount val="1"/>
                    <c:pt idx="0">
                      <c:v>19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{787DDD00-C59D-4147-893E-DFE4AA4A46E9}</c15:txfldGUID>
                      <c15:f>计算!$N$72</c15:f>
                      <c15:dlblFieldTableCache>
                        <c:ptCount val="1"/>
                        <c:pt idx="0">
                          <c:v>19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0"/>
              <c:layout/>
              <c:tx>
                <c:strRef>
                  <c:f>计算!$O$72</c:f>
                  <c:strCache>
                    <c:ptCount val="1"/>
                    <c:pt idx="0">
                      <c:v>20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{73BA169F-02D5-476C-A625-0F870165EBDC}</c15:txfldGUID>
                      <c15:f>计算!$O$72</c15:f>
                      <c15:dlblFieldTableCache>
                        <c:ptCount val="1"/>
                        <c:pt idx="0">
                          <c:v>20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1"/>
              <c:layout/>
              <c:tx>
                <c:strRef>
                  <c:f>计算!$P$72</c:f>
                  <c:strCache>
                    <c:ptCount val="1"/>
                    <c:pt idx="0">
                      <c:v>21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{B49BADEB-1F71-4B92-810D-7C9AC3179880}</c15:txfldGUID>
                      <c15:f>计算!$P$72</c15:f>
                      <c15:dlblFieldTableCache>
                        <c:ptCount val="1"/>
                        <c:pt idx="0">
                          <c:v>21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2"/>
              <c:layout/>
              <c:tx>
                <c:strRef>
                  <c:f>计算!$Q$72</c:f>
                  <c:strCache>
                    <c:ptCount val="1"/>
                    <c:pt idx="0">
                      <c:v>22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{B9467155-D8C0-4B1F-86D4-7D0EC28F6A59}</c15:txfldGUID>
                      <c15:f>计算!$Q$72</c15:f>
                      <c15:dlblFieldTableCache>
                        <c:ptCount val="1"/>
                        <c:pt idx="0">
                          <c:v>22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3"/>
              <c:layout/>
              <c:tx>
                <c:strRef>
                  <c:f>计算!$R$72</c:f>
                  <c:strCache>
                    <c:ptCount val="1"/>
                    <c:pt idx="0">
                      <c:v>23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{D08CA39B-C7A0-4466-8CF7-DC143355C0BC}</c15:txfldGUID>
                      <c15:f>计算!$R$72</c15:f>
                      <c15:dlblFieldTableCache>
                        <c:ptCount val="1"/>
                        <c:pt idx="0">
                          <c:v>23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4"/>
              <c:layout/>
              <c:tx>
                <c:strRef>
                  <c:f>计算!$S$72</c:f>
                  <c:strCache>
                    <c:ptCount val="1"/>
                    <c:pt idx="0">
                      <c:v>24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{1D5265AB-6A7C-48DE-8CD6-C8FE3159037F}</c15:txfldGUID>
                      <c15:f>计算!$S$72</c15:f>
                      <c15:dlblFieldTableCache>
                        <c:ptCount val="1"/>
                        <c:pt idx="0">
                          <c:v>24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5"/>
              <c:layout/>
              <c:tx>
                <c:strRef>
                  <c:f>计算!$T$72</c:f>
                  <c:strCache>
                    <c:ptCount val="1"/>
                    <c:pt idx="0">
                      <c:v>25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{07C6C326-855A-48F6-87A7-B5D2D8DB8748}</c15:txfldGUID>
                      <c15:f>计算!$T$72</c15:f>
                      <c15:dlblFieldTableCache>
                        <c:ptCount val="1"/>
                        <c:pt idx="0">
                          <c:v>25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6"/>
              <c:layout/>
              <c:tx>
                <c:strRef>
                  <c:f>计算!$U$72</c:f>
                  <c:strCache>
                    <c:ptCount val="1"/>
                    <c:pt idx="0">
                      <c:v>26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{58422BB1-4D1D-4A7C-A06D-B87437D96427}</c15:txfldGUID>
                      <c15:f>计算!$U$72</c15:f>
                      <c15:dlblFieldTableCache>
                        <c:ptCount val="1"/>
                        <c:pt idx="0">
                          <c:v>26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7"/>
              <c:layout/>
              <c:tx>
                <c:strRef>
                  <c:f>计算!$V$72</c:f>
                  <c:strCache>
                    <c:ptCount val="1"/>
                    <c:pt idx="0">
                      <c:v>27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{7961D352-D4F4-4962-B200-70451BCFFFFA}</c15:txfldGUID>
                      <c15:f>计算!$V$72</c15:f>
                      <c15:dlblFieldTableCache>
                        <c:ptCount val="1"/>
                        <c:pt idx="0">
                          <c:v>27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8"/>
              <c:layout/>
              <c:tx>
                <c:strRef>
                  <c:f>计算!$W$72</c:f>
                  <c:strCache>
                    <c:ptCount val="1"/>
                    <c:pt idx="0">
                      <c:v>28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{1892C551-21C6-44DF-A57E-79095410B3B6}</c15:txfldGUID>
                      <c15:f>计算!$W$72</c15:f>
                      <c15:dlblFieldTableCache>
                        <c:ptCount val="1"/>
                        <c:pt idx="0">
                          <c:v>28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9"/>
              <c:layout/>
              <c:tx>
                <c:strRef>
                  <c:f>计算!$X$72</c:f>
                  <c:strCache>
                    <c:ptCount val="1"/>
                    <c:pt idx="0">
                      <c:v>29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{3060A670-6F44-47C3-A29D-CDFFD4456A1D}</c15:txfldGUID>
                      <c15:f>计算!$X$72</c15:f>
                      <c15:dlblFieldTableCache>
                        <c:ptCount val="1"/>
                        <c:pt idx="0">
                          <c:v>29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0"/>
              <c:layout/>
              <c:tx>
                <c:strRef>
                  <c:f>计算!$Y$72</c:f>
                  <c:strCache>
                    <c:ptCount val="1"/>
                    <c:pt idx="0">
                      <c:v>30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{DCC0C9E1-2806-44D7-9E2A-A87991EBAD97}</c15:txfldGUID>
                      <c15:f>计算!$Y$72</c15:f>
                      <c15:dlblFieldTableCache>
                        <c:ptCount val="1"/>
                        <c:pt idx="0">
                          <c:v>30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1"/>
              <c:layout/>
              <c:tx>
                <c:strRef>
                  <c:f>计算!$Z$72</c:f>
                  <c:strCache>
                    <c:ptCount val="1"/>
                    <c:pt idx="0">
                      <c:v>31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{8A535DF0-FBD8-4743-9133-C8EFBF0DB164}</c15:txfldGUID>
                      <c15:f>计算!$Z$72</c15:f>
                      <c15:dlblFieldTableCache>
                        <c:ptCount val="1"/>
                        <c:pt idx="0">
                          <c:v>31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2"/>
              <c:layout/>
              <c:tx>
                <c:strRef>
                  <c:f>计算!$AA$72</c:f>
                  <c:strCache>
                    <c:ptCount val="1"/>
                    <c:pt idx="0">
                      <c:v>01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{4CEB97CB-E1FF-42CE-9B36-143FC7E8F61D}</c15:txfldGUID>
                      <c15:f>计算!$AA$72</c15:f>
                      <c15:dlblFieldTableCache>
                        <c:ptCount val="1"/>
                        <c:pt idx="0">
                          <c:v>01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3"/>
              <c:layout/>
              <c:tx>
                <c:strRef>
                  <c:f>计算!$AB$72</c:f>
                  <c:strCache>
                    <c:ptCount val="1"/>
                    <c:pt idx="0">
                      <c:v>02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{E572D2A5-1D6E-4124-99E8-819AD6436348}</c15:txfldGUID>
                      <c15:f>计算!$AB$72</c15:f>
                      <c15:dlblFieldTableCache>
                        <c:ptCount val="1"/>
                        <c:pt idx="0">
                          <c:v>02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4"/>
              <c:layout/>
              <c:tx>
                <c:strRef>
                  <c:f>计算!$AC$72</c:f>
                  <c:strCache>
                    <c:ptCount val="1"/>
                    <c:pt idx="0">
                      <c:v>03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{279D6ED7-94CD-474B-8C76-5D7453165B54}</c15:txfldGUID>
                      <c15:f>计算!$AC$72</c15:f>
                      <c15:dlblFieldTableCache>
                        <c:ptCount val="1"/>
                        <c:pt idx="0">
                          <c:v>03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5"/>
              <c:layout/>
              <c:tx>
                <c:strRef>
                  <c:f>计算!$AD$72</c:f>
                  <c:strCache>
                    <c:ptCount val="1"/>
                    <c:pt idx="0">
                      <c:v>04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{46FE5722-FB25-4EC4-9650-2076B6774368}</c15:txfldGUID>
                      <c15:f>计算!$AD$72</c15:f>
                      <c15:dlblFieldTableCache>
                        <c:ptCount val="1"/>
                        <c:pt idx="0">
                          <c:v>04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6"/>
              <c:layout/>
              <c:tx>
                <c:strRef>
                  <c:f>计算!$AE$72</c:f>
                  <c:strCache>
                    <c:ptCount val="1"/>
                    <c:pt idx="0">
                      <c:v>05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{089EB8D4-E978-40F0-BF28-C5ADC6E48B2B}</c15:txfldGUID>
                      <c15:f>计算!$AE$72</c15:f>
                      <c15:dlblFieldTableCache>
                        <c:ptCount val="1"/>
                        <c:pt idx="0">
                          <c:v>05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7"/>
              <c:layout/>
              <c:tx>
                <c:strRef>
                  <c:f>计算!$AF$72</c:f>
                  <c:strCache>
                    <c:ptCount val="1"/>
                    <c:pt idx="0">
                      <c:v>06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{739EF069-5537-4866-85AC-EC1324492B50}</c15:txfldGUID>
                      <c15:f>计算!$AF$72</c15:f>
                      <c15:dlblFieldTableCache>
                        <c:ptCount val="1"/>
                        <c:pt idx="0">
                          <c:v>06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8"/>
              <c:layout/>
              <c:tx>
                <c:strRef>
                  <c:f>计算!$AG$72</c:f>
                  <c:strCache>
                    <c:ptCount val="1"/>
                    <c:pt idx="0">
                      <c:v>07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{5776BEB7-C040-4922-AEA3-8196CBF4F0B1}</c15:txfldGUID>
                      <c15:f>计算!$AG$72</c15:f>
                      <c15:dlblFieldTableCache>
                        <c:ptCount val="1"/>
                        <c:pt idx="0">
                          <c:v>07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9"/>
              <c:layout/>
              <c:tx>
                <c:strRef>
                  <c:f>计算!$AH$72</c:f>
                  <c:strCache>
                    <c:ptCount val="1"/>
                    <c:pt idx="0">
                      <c:v>08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{33AF516A-100E-4F81-9A2E-02B9890168F6}</c15:txfldGUID>
                      <c15:f>计算!$AH$72</c15:f>
                      <c15:dlblFieldTableCache>
                        <c:ptCount val="1"/>
                        <c:pt idx="0">
                          <c:v>08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计算!$E$71:$AH$71</c:f>
              <c:numCache>
                <c:formatCode>General</c:formatCode>
                <c:ptCount val="30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  <c:pt idx="13">
                  <c:v>1.3</c:v>
                </c:pt>
                <c:pt idx="14">
                  <c:v>1.3</c:v>
                </c:pt>
                <c:pt idx="15">
                  <c:v>1.3</c:v>
                </c:pt>
                <c:pt idx="16">
                  <c:v>1.3</c:v>
                </c:pt>
                <c:pt idx="17">
                  <c:v>1.3</c:v>
                </c:pt>
                <c:pt idx="18">
                  <c:v>1.3</c:v>
                </c:pt>
                <c:pt idx="19">
                  <c:v>1.3</c:v>
                </c:pt>
                <c:pt idx="20">
                  <c:v>1.3</c:v>
                </c:pt>
                <c:pt idx="21">
                  <c:v>1.3</c:v>
                </c:pt>
                <c:pt idx="22">
                  <c:v>1.3</c:v>
                </c:pt>
                <c:pt idx="23">
                  <c:v>1.3</c:v>
                </c:pt>
                <c:pt idx="24">
                  <c:v>1.3</c:v>
                </c:pt>
                <c:pt idx="25">
                  <c:v>1.3</c:v>
                </c:pt>
                <c:pt idx="26">
                  <c:v>1.3</c:v>
                </c:pt>
                <c:pt idx="27">
                  <c:v>1.3</c:v>
                </c:pt>
                <c:pt idx="28">
                  <c:v>1.3</c:v>
                </c:pt>
                <c:pt idx="29">
                  <c:v>1.3</c:v>
                </c:pt>
              </c:numCache>
            </c:numRef>
          </c:val>
          <c:smooth val="0"/>
        </c:ser>
        <c:ser>
          <c:idx val="23"/>
          <c:order val="24"/>
          <c:tx>
            <c:v>Day Dot Line For Text Labels</c:v>
          </c:tx>
          <c:spPr>
            <a:ln w="28575" cap="rnd" cmpd="sng" algn="ctr">
              <a:noFill/>
              <a:prstDash val="solid"/>
              <a:round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4260067928190202E-2"/>
                  <c:y val="0"/>
                </c:manualLayout>
              </c:layout>
              <c:tx>
                <c:strRef>
                  <c:f>计算!$E$70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{13969795-F191-4195-9442-BEDADD9A5E73}</c15:txfldGUID>
                      <c15:f>计算!$E$70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layout/>
              <c:tx>
                <c:strRef>
                  <c:f>计算!$F$70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{D572C0F3-73FD-4756-B128-6FAEEE945E33}</c15:txfldGUID>
                      <c15:f>计算!$F$70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layout/>
              <c:tx>
                <c:strRef>
                  <c:f>计算!$G$70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{53DCC454-EAD3-4716-BB6F-5ADBAD20C3BC}</c15:txfldGUID>
                      <c15:f>计算!$G$70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layout/>
              <c:tx>
                <c:strRef>
                  <c:f>计算!$H$70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{341B1C73-D205-4C32-880D-327C7FFE21B9}</c15:txfldGUID>
                      <c15:f>计算!$H$70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layout/>
              <c:tx>
                <c:strRef>
                  <c:f>计算!$I$70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{A9B332B1-AD7D-4B02-8A4A-6968E7C99A88}</c15:txfldGUID>
                      <c15:f>计算!$I$70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layout/>
              <c:tx>
                <c:strRef>
                  <c:f>计算!$J$70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{19899F43-60F8-4FD3-80FF-FFBF59F41090}</c15:txfldGUID>
                      <c15:f>计算!$J$70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layout/>
              <c:tx>
                <c:strRef>
                  <c:f>计算!$K$70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{4CB2F617-298E-416C-B603-770AD70D0E88}</c15:txfldGUID>
                      <c15:f>计算!$K$70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layout/>
              <c:tx>
                <c:strRef>
                  <c:f>计算!$L$70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{01C1581D-FB11-486C-A16B-60DD3A8B604D}</c15:txfldGUID>
                      <c15:f>计算!$L$70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8"/>
              <c:layout/>
              <c:tx>
                <c:strRef>
                  <c:f>计算!$M$70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{5ED28926-4218-4FED-B48E-8551FB822530}</c15:txfldGUID>
                      <c15:f>计算!$M$70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9"/>
              <c:layout/>
              <c:tx>
                <c:strRef>
                  <c:f>计算!$N$70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{DC52F8DA-60A1-4D8B-890D-5646C9EF5EFF}</c15:txfldGUID>
                      <c15:f>计算!$N$70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0"/>
              <c:layout/>
              <c:tx>
                <c:strRef>
                  <c:f>计算!$O$70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{79AF73B6-E1E8-4778-8D10-A483C014FCCD}</c15:txfldGUID>
                      <c15:f>计算!$O$70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1"/>
              <c:layout/>
              <c:tx>
                <c:strRef>
                  <c:f>计算!$P$70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{B4FF1117-5C68-485B-98BF-F10CE477B833}</c15:txfldGUID>
                      <c15:f>计算!$P$70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2"/>
              <c:layout/>
              <c:tx>
                <c:strRef>
                  <c:f>计算!$Q$70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{88D082C3-1004-4808-8A26-4E30A8B35138}</c15:txfldGUID>
                      <c15:f>计算!$Q$70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3"/>
              <c:layout/>
              <c:tx>
                <c:strRef>
                  <c:f>计算!$R$70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{2BBA3AC2-625D-47D0-BE87-10B34B647A35}</c15:txfldGUID>
                      <c15:f>计算!$R$70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4"/>
              <c:layout/>
              <c:tx>
                <c:strRef>
                  <c:f>计算!$S$70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{595BF898-F87B-47D6-AC5F-26852AE7471B}</c15:txfldGUID>
                      <c15:f>计算!$S$70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5"/>
              <c:layout/>
              <c:tx>
                <c:strRef>
                  <c:f>计算!$T$70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{DE0DBBF4-E708-40E4-BFAA-493D42FD1F62}</c15:txfldGUID>
                      <c15:f>计算!$T$70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6"/>
              <c:layout/>
              <c:tx>
                <c:strRef>
                  <c:f>计算!$U$70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{6DDC4124-54D1-4F1F-936B-834B5FCFB760}</c15:txfldGUID>
                      <c15:f>计算!$U$70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7"/>
              <c:layout/>
              <c:tx>
                <c:strRef>
                  <c:f>计算!$V$70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{83FA68A4-B9CE-4CAD-8077-7D8328F0A30A}</c15:txfldGUID>
                      <c15:f>计算!$V$70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8"/>
              <c:layout/>
              <c:tx>
                <c:strRef>
                  <c:f>计算!$W$70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{9A17469E-482D-4EC2-9537-C2D14B6E3660}</c15:txfldGUID>
                      <c15:f>计算!$W$70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9"/>
              <c:layout/>
              <c:tx>
                <c:strRef>
                  <c:f>计算!$X$70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{5808AC30-FA22-4D0E-B02F-64008B18D223}</c15:txfldGUID>
                      <c15:f>计算!$X$70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0"/>
              <c:layout/>
              <c:tx>
                <c:strRef>
                  <c:f>计算!$Y$70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{38A6F133-2589-4A57-855F-D6DA074877D6}</c15:txfldGUID>
                      <c15:f>计算!$Y$70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1"/>
              <c:layout/>
              <c:tx>
                <c:strRef>
                  <c:f>计算!$Z$70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{91FFF32F-3921-4B35-825A-690C633C2FFD}</c15:txfldGUID>
                      <c15:f>计算!$Z$70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2"/>
              <c:layout/>
              <c:tx>
                <c:strRef>
                  <c:f>计算!$AA$70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{52687C6C-2EF9-438B-8D16-EEC90DD3310F}</c15:txfldGUID>
                      <c15:f>计算!$AA$70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3"/>
              <c:layout/>
              <c:tx>
                <c:strRef>
                  <c:f>计算!$AB$70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{AB8F9FB4-184B-475E-A9CC-0591C162463B}</c15:txfldGUID>
                      <c15:f>计算!$AB$70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4"/>
              <c:layout/>
              <c:tx>
                <c:strRef>
                  <c:f>计算!$AC$70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{E28424E9-42CF-4550-9E93-CC3B86EC4FD3}</c15:txfldGUID>
                      <c15:f>计算!$AC$70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5"/>
              <c:layout/>
              <c:tx>
                <c:strRef>
                  <c:f>计算!$AD$70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{44E39575-AF66-47AA-8A01-213DDD8E77EF}</c15:txfldGUID>
                      <c15:f>计算!$AD$70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6"/>
              <c:layout/>
              <c:tx>
                <c:strRef>
                  <c:f>计算!$AE$70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{36E99A44-9D3F-4311-8874-4003C1C29946}</c15:txfldGUID>
                      <c15:f>计算!$AE$70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7"/>
              <c:layout/>
              <c:tx>
                <c:strRef>
                  <c:f>计算!$AF$70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{0A2050E1-119C-42EC-89E5-928769DB9BA3}</c15:txfldGUID>
                      <c15:f>计算!$AF$70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8"/>
              <c:layout/>
              <c:tx>
                <c:strRef>
                  <c:f>计算!$AG$70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{E1038CFD-7131-43B5-8D83-DF9C57D81E34}</c15:txfldGUID>
                      <c15:f>计算!$AG$70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9"/>
              <c:layout/>
              <c:tx>
                <c:strRef>
                  <c:f>计算!$AH$70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{0F57E687-024D-4400-9C7E-F323917F5434}</c15:txfldGUID>
                      <c15:f>计算!$AH$70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tx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计算!$E$69:$AH$69</c:f>
              <c:numCache>
                <c:formatCode>General</c:formatCode>
                <c:ptCount val="3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计算!$D$59</c:f>
              <c:strCache>
                <c:ptCount val="1"/>
                <c:pt idx="0">
                  <c:v>2020年Mar - Top Band</c:v>
                </c:pt>
              </c:strCache>
            </c:strRef>
          </c:tx>
          <c:spPr>
            <a:ln w="228600" cap="sq" cmpd="sng" algn="ctr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val>
            <c:numRef>
              <c:f>计算!$E$59:$AH$59</c:f>
              <c:numCache>
                <c:formatCode>General</c:formatCode>
                <c:ptCount val="30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计算!$D$62</c:f>
              <c:strCache>
                <c:ptCount val="1"/>
                <c:pt idx="0">
                  <c:v>2020年Apr - Top Band</c:v>
                </c:pt>
              </c:strCache>
            </c:strRef>
          </c:tx>
          <c:spPr>
            <a:ln w="228600" cap="sq" cmpd="sng" algn="ctr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val>
            <c:numRef>
              <c:f>计算!$E$62:$AH$62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999264"/>
        <c:axId val="901676912"/>
      </c:lineChart>
      <c:dateAx>
        <c:axId val="1555999264"/>
        <c:scaling>
          <c:orientation val="minMax"/>
        </c:scaling>
        <c:delete val="1"/>
        <c:axPos val="b"/>
        <c:majorGridlines>
          <c:spPr>
            <a:ln w="3175" cap="flat" cmpd="sng" algn="ctr">
              <a:solidFill>
                <a:schemeClr val="tx2">
                  <a:lumMod val="20000"/>
                  <a:lumOff val="80000"/>
                  <a:alpha val="85000"/>
                </a:schemeClr>
              </a:solidFill>
              <a:prstDash val="solid"/>
              <a:round/>
            </a:ln>
          </c:spPr>
        </c:majorGridlines>
        <c:numFmt formatCode="d" sourceLinked="0"/>
        <c:majorTickMark val="out"/>
        <c:minorTickMark val="none"/>
        <c:tickLblPos val="nextTo"/>
        <c:crossAx val="901676912"/>
        <c:crosses val="autoZero"/>
        <c:auto val="1"/>
        <c:lblOffset val="100"/>
        <c:baseTimeUnit val="days"/>
      </c:dateAx>
      <c:valAx>
        <c:axId val="901676912"/>
        <c:scaling>
          <c:orientation val="minMax"/>
          <c:max val="13.5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555999264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000">
          <a:latin typeface="Microsoft YaHei UI" panose="020B0503020204020204" pitchFamily="34" charset="-122"/>
          <a:ea typeface="Microsoft YaHei UI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6" fmlaLink="WindowOffset" horiz="1" max="100" noThreeD="1" page="7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323850</xdr:colOff>
      <xdr:row>1</xdr:row>
      <xdr:rowOff>190500</xdr:rowOff>
    </xdr:from>
    <xdr:to>
      <xdr:col>6</xdr:col>
      <xdr:colOff>12954</xdr:colOff>
      <xdr:row>16</xdr:row>
      <xdr:rowOff>161925</xdr:rowOff>
    </xdr:to>
    <xdr:graphicFrame macro="">
      <xdr:nvGraphicFramePr>
        <xdr:cNvPr id="7" name="日程表图表" descr="Project活动的可滚动日程表。" title="日程表图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209550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1025" name="滚动条" descr="单击滚动条可修改日程表图表上显示的Project时间范围，或者在单元格 D20 Medium输入Project活动显示的Start Date。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Activities" displayName="Activities" ref="B22:F34" totalsRowShown="0">
  <autoFilter ref="B22:F34"/>
  <sortState ref="B22:F34">
    <sortCondition ref="D19:D25"/>
  </sortState>
  <tableColumns count="5">
    <tableColumn id="1" name="Id" dataDxfId="4">
      <calculatedColumnFormula>N(B22)+1</calculatedColumnFormula>
    </tableColumn>
    <tableColumn id="2" name="活动" dataDxfId="3"/>
    <tableColumn id="3" name="开始" dataDxfId="2">
      <calculatedColumnFormula>D22+10</calculatedColumnFormula>
    </tableColumn>
    <tableColumn id="4" name="结束" dataDxfId="1"/>
    <tableColumn id="5" name="Notes" dataDxfId="0"/>
  </tableColumns>
  <tableStyleInfo name="Project Timeli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roject Timeline">
      <a:dk1>
        <a:sysClr val="windowText" lastClr="000000"/>
      </a:dk1>
      <a:lt1>
        <a:sysClr val="window" lastClr="FFFFFF"/>
      </a:lt1>
      <a:dk2>
        <a:srgbClr val="37464D"/>
      </a:dk2>
      <a:lt2>
        <a:srgbClr val="F0ECEB"/>
      </a:lt2>
      <a:accent1>
        <a:srgbClr val="FE713B"/>
      </a:accent1>
      <a:accent2>
        <a:srgbClr val="0CA8C7"/>
      </a:accent2>
      <a:accent3>
        <a:srgbClr val="9BD174"/>
      </a:accent3>
      <a:accent4>
        <a:srgbClr val="8F6BA2"/>
      </a:accent4>
      <a:accent5>
        <a:srgbClr val="FFED56"/>
      </a:accent5>
      <a:accent6>
        <a:srgbClr val="E95877"/>
      </a:accent6>
      <a:hlink>
        <a:srgbClr val="47C2D9"/>
      </a:hlink>
      <a:folHlink>
        <a:srgbClr val="8F6BA2"/>
      </a:folHlink>
    </a:clrScheme>
    <a:fontScheme name="Project Timelin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  <pageSetUpPr autoPageBreaks="0"/>
  </sheetPr>
  <dimension ref="A1:G41"/>
  <sheetViews>
    <sheetView showGridLines="0" tabSelected="1" zoomScale="70" zoomScaleNormal="70" workbookViewId="0"/>
  </sheetViews>
  <sheetFormatPr defaultColWidth="9.140625" defaultRowHeight="17.25" customHeight="1" x14ac:dyDescent="0.2"/>
  <cols>
    <col min="1" max="1" width="5.5703125" style="7" customWidth="1"/>
    <col min="2" max="2" width="9" style="7" hidden="1" customWidth="1"/>
    <col min="3" max="3" width="31" style="7" customWidth="1"/>
    <col min="4" max="5" width="18.42578125" style="7" customWidth="1"/>
    <col min="6" max="6" width="56.85546875" style="7" customWidth="1"/>
    <col min="7" max="7" width="5.5703125" style="7" customWidth="1"/>
    <col min="8" max="16384" width="9.140625" style="7"/>
  </cols>
  <sheetData>
    <row r="1" spans="1:7" s="6" customFormat="1" ht="47.25" customHeight="1" x14ac:dyDescent="0.2">
      <c r="A1" s="8"/>
      <c r="B1" s="9"/>
      <c r="C1" s="10" t="s">
        <v>0</v>
      </c>
      <c r="D1" s="8"/>
      <c r="E1" s="8"/>
      <c r="F1" s="8"/>
      <c r="G1" s="11"/>
    </row>
    <row r="2" spans="1:7" ht="17.25" customHeight="1" x14ac:dyDescent="0.2">
      <c r="C2" s="12"/>
    </row>
    <row r="18" spans="2:6" ht="17.25" customHeight="1" x14ac:dyDescent="0.2">
      <c r="C18" s="13"/>
      <c r="D18" s="13"/>
      <c r="E18" s="13"/>
      <c r="F18" s="13"/>
    </row>
    <row r="19" spans="2:6" ht="17.25" customHeight="1" x14ac:dyDescent="0.2">
      <c r="C19" s="14"/>
      <c r="D19" s="14"/>
      <c r="E19" s="14"/>
      <c r="F19" s="14"/>
    </row>
    <row r="20" spans="2:6" ht="17.25" customHeight="1" x14ac:dyDescent="0.3">
      <c r="C20" s="15" t="s">
        <v>1</v>
      </c>
      <c r="D20" s="16">
        <f ca="1">TODAY()-3</f>
        <v>43900</v>
      </c>
      <c r="E20" s="14"/>
      <c r="F20" s="14"/>
    </row>
    <row r="21" spans="2:6" ht="17.25" customHeight="1" x14ac:dyDescent="0.2">
      <c r="C21" s="14"/>
      <c r="D21" s="14"/>
      <c r="E21" s="14"/>
      <c r="F21" s="14"/>
    </row>
    <row r="22" spans="2:6" ht="17.25" customHeight="1" x14ac:dyDescent="0.2">
      <c r="B22" s="17" t="s">
        <v>2</v>
      </c>
      <c r="C22" s="18" t="s">
        <v>3</v>
      </c>
      <c r="D22" s="18" t="s">
        <v>4</v>
      </c>
      <c r="E22" s="18" t="s">
        <v>5</v>
      </c>
      <c r="F22" s="18" t="s">
        <v>6</v>
      </c>
    </row>
    <row r="23" spans="2:6" ht="17.25" customHeight="1" x14ac:dyDescent="0.2">
      <c r="B23" s="17">
        <f t="shared" ref="B23:B28" si="0">N(B22)+1</f>
        <v>1</v>
      </c>
      <c r="C23" s="19" t="s">
        <v>7</v>
      </c>
      <c r="D23" s="20">
        <f ca="1">D20+3</f>
        <v>43903</v>
      </c>
      <c r="E23" s="20"/>
      <c r="F23" s="19"/>
    </row>
    <row r="24" spans="2:6" ht="17.25" customHeight="1" x14ac:dyDescent="0.2">
      <c r="B24" s="17">
        <f t="shared" si="0"/>
        <v>2</v>
      </c>
      <c r="C24" s="19" t="s">
        <v>8</v>
      </c>
      <c r="D24" s="20">
        <f t="shared" ref="D24:D34" ca="1" si="1">D23+10</f>
        <v>43913</v>
      </c>
      <c r="E24" s="20">
        <f ca="1">Activities[[#This Row],[开始]]+3</f>
        <v>43916</v>
      </c>
      <c r="F24" s="19"/>
    </row>
    <row r="25" spans="2:6" ht="17.25" customHeight="1" x14ac:dyDescent="0.2">
      <c r="B25" s="17">
        <f t="shared" si="0"/>
        <v>3</v>
      </c>
      <c r="C25" s="19" t="s">
        <v>9</v>
      </c>
      <c r="D25" s="20">
        <f ca="1">D24+1</f>
        <v>43914</v>
      </c>
      <c r="E25" s="20">
        <f ca="1">Activities[[#This Row],[开始]]+3</f>
        <v>43917</v>
      </c>
      <c r="F25" s="19"/>
    </row>
    <row r="26" spans="2:6" ht="17.25" customHeight="1" x14ac:dyDescent="0.2">
      <c r="B26" s="17">
        <f t="shared" si="0"/>
        <v>4</v>
      </c>
      <c r="C26" s="19" t="s">
        <v>10</v>
      </c>
      <c r="D26" s="20">
        <f ca="1">D25+5</f>
        <v>43919</v>
      </c>
      <c r="E26" s="20"/>
      <c r="F26" s="19"/>
    </row>
    <row r="27" spans="2:6" ht="17.25" customHeight="1" x14ac:dyDescent="0.2">
      <c r="B27" s="17">
        <f t="shared" si="0"/>
        <v>5</v>
      </c>
      <c r="C27" s="19" t="s">
        <v>11</v>
      </c>
      <c r="D27" s="20">
        <f t="shared" ca="1" si="1"/>
        <v>43929</v>
      </c>
      <c r="E27" s="20">
        <f ca="1">Activities[[#This Row],[开始]]+2</f>
        <v>43931</v>
      </c>
      <c r="F27" s="19"/>
    </row>
    <row r="28" spans="2:6" ht="17.25" customHeight="1" x14ac:dyDescent="0.2">
      <c r="B28" s="17">
        <f t="shared" si="0"/>
        <v>6</v>
      </c>
      <c r="C28" s="19" t="s">
        <v>12</v>
      </c>
      <c r="D28" s="20">
        <f t="shared" ca="1" si="1"/>
        <v>43939</v>
      </c>
      <c r="E28" s="20">
        <f ca="1">Activities[[#This Row],[开始]]+2</f>
        <v>43941</v>
      </c>
      <c r="F28" s="19"/>
    </row>
    <row r="29" spans="2:6" ht="17.25" customHeight="1" x14ac:dyDescent="0.2">
      <c r="B29" s="21">
        <f t="shared" ref="B29:B34" si="2">N(B28)+1</f>
        <v>7</v>
      </c>
      <c r="C29" s="19" t="s">
        <v>13</v>
      </c>
      <c r="D29" s="20">
        <f t="shared" ca="1" si="1"/>
        <v>43949</v>
      </c>
      <c r="E29" s="20">
        <f ca="1">Activities[[#This Row],[开始]]+2</f>
        <v>43951</v>
      </c>
      <c r="F29" s="19"/>
    </row>
    <row r="30" spans="2:6" ht="17.25" customHeight="1" x14ac:dyDescent="0.2">
      <c r="B30" s="21">
        <f t="shared" si="2"/>
        <v>8</v>
      </c>
      <c r="C30" s="19" t="s">
        <v>14</v>
      </c>
      <c r="D30" s="20">
        <f t="shared" ca="1" si="1"/>
        <v>43959</v>
      </c>
      <c r="E30" s="20"/>
      <c r="F30" s="19"/>
    </row>
    <row r="31" spans="2:6" ht="17.25" customHeight="1" x14ac:dyDescent="0.2">
      <c r="B31" s="21">
        <f t="shared" si="2"/>
        <v>9</v>
      </c>
      <c r="C31" s="19" t="s">
        <v>15</v>
      </c>
      <c r="D31" s="20">
        <f t="shared" ca="1" si="1"/>
        <v>43969</v>
      </c>
      <c r="E31" s="20">
        <f ca="1">Activities[[#This Row],[开始]]+2</f>
        <v>43971</v>
      </c>
      <c r="F31" s="19"/>
    </row>
    <row r="32" spans="2:6" ht="17.25" customHeight="1" x14ac:dyDescent="0.2">
      <c r="B32" s="21">
        <f t="shared" si="2"/>
        <v>10</v>
      </c>
      <c r="C32" s="19" t="s">
        <v>16</v>
      </c>
      <c r="D32" s="20">
        <f t="shared" ca="1" si="1"/>
        <v>43979</v>
      </c>
      <c r="E32" s="20">
        <f ca="1">Activities[[#This Row],[开始]]+2</f>
        <v>43981</v>
      </c>
      <c r="F32" s="19"/>
    </row>
    <row r="33" spans="2:6" ht="17.25" customHeight="1" x14ac:dyDescent="0.2">
      <c r="B33" s="21">
        <f t="shared" si="2"/>
        <v>11</v>
      </c>
      <c r="C33" s="19" t="s">
        <v>17</v>
      </c>
      <c r="D33" s="20">
        <f t="shared" ca="1" si="1"/>
        <v>43989</v>
      </c>
      <c r="E33" s="20">
        <f ca="1">Activities[[#This Row],[开始]]+2</f>
        <v>43991</v>
      </c>
      <c r="F33" s="19"/>
    </row>
    <row r="34" spans="2:6" ht="17.25" customHeight="1" x14ac:dyDescent="0.2">
      <c r="B34" s="21">
        <f t="shared" si="2"/>
        <v>12</v>
      </c>
      <c r="C34" s="19" t="s">
        <v>18</v>
      </c>
      <c r="D34" s="20">
        <f t="shared" ca="1" si="1"/>
        <v>43999</v>
      </c>
      <c r="E34" s="20"/>
      <c r="F34" s="19"/>
    </row>
    <row r="35" spans="2:6" ht="17.25" customHeight="1" x14ac:dyDescent="0.2">
      <c r="C35" s="19"/>
      <c r="D35" s="20"/>
      <c r="E35" s="20"/>
      <c r="F35" s="19"/>
    </row>
    <row r="36" spans="2:6" ht="17.25" customHeight="1" x14ac:dyDescent="0.2">
      <c r="C36" s="19"/>
      <c r="D36" s="20"/>
      <c r="E36" s="20"/>
      <c r="F36" s="19"/>
    </row>
    <row r="37" spans="2:6" ht="17.25" customHeight="1" x14ac:dyDescent="0.2">
      <c r="C37" s="19"/>
      <c r="D37" s="20"/>
      <c r="E37" s="20"/>
      <c r="F37" s="19"/>
    </row>
    <row r="38" spans="2:6" ht="17.25" customHeight="1" x14ac:dyDescent="0.2">
      <c r="C38" s="19"/>
      <c r="D38" s="20"/>
      <c r="E38" s="20"/>
      <c r="F38" s="19"/>
    </row>
    <row r="39" spans="2:6" ht="17.25" customHeight="1" x14ac:dyDescent="0.2">
      <c r="C39" s="19"/>
      <c r="D39" s="20"/>
      <c r="E39" s="20"/>
      <c r="F39" s="19"/>
    </row>
    <row r="40" spans="2:6" ht="17.25" customHeight="1" x14ac:dyDescent="0.2">
      <c r="C40" s="19"/>
      <c r="D40" s="20"/>
      <c r="E40" s="20"/>
      <c r="F40" s="19"/>
    </row>
    <row r="41" spans="2:6" ht="17.25" customHeight="1" x14ac:dyDescent="0.2">
      <c r="C41" s="19"/>
      <c r="D41" s="20"/>
      <c r="E41" s="20"/>
      <c r="F41" s="19"/>
    </row>
  </sheetData>
  <sheetProtection selectLockedCells="1"/>
  <phoneticPr fontId="7" type="noConversion"/>
  <printOptions horizontalCentered="1"/>
  <pageMargins left="0.25" right="0.25" top="0.5" bottom="0.5" header="0.3" footer="0.3"/>
  <pageSetup fitToHeight="0" orientation="landscape"/>
  <rowBreaks count="2" manualBreakCount="2">
    <brk id="18" max="16383" man="1"/>
    <brk id="20" max="16383" man="1"/>
  </rowBreaks>
  <ignoredErrors>
    <ignoredError sqref="D27:D34 D24" unlockedFormula="1"/>
    <ignoredError sqref="D23 E24:E25 D25:D26" calculatedColumn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滚动条">
              <controlPr defaultSize="0" autoPict="0" altText="单击滚动条可修改日程表图表上显示的Project时间范围，或者在单元格 D20 Medium输入Project活动显示的Start Date。">
                <anchor moveWithCells="1">
                  <from>
                    <xdr:col>4</xdr:col>
                    <xdr:colOff>47625</xdr:colOff>
                    <xdr:row>18</xdr:row>
                    <xdr:rowOff>209550</xdr:rowOff>
                  </from>
                  <to>
                    <xdr:col>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2"/>
  <sheetViews>
    <sheetView workbookViewId="0"/>
  </sheetViews>
  <sheetFormatPr defaultColWidth="9.140625" defaultRowHeight="13.5" x14ac:dyDescent="0.2"/>
  <cols>
    <col min="1" max="2" width="9.140625" style="1"/>
    <col min="3" max="3" width="17.42578125" style="1" customWidth="1"/>
    <col min="4" max="4" width="23.85546875" style="1" customWidth="1"/>
    <col min="5" max="34" width="10.85546875" style="1" customWidth="1"/>
    <col min="35" max="35" width="17.5703125" style="1" customWidth="1"/>
    <col min="36" max="16384" width="9.140625" style="1"/>
  </cols>
  <sheetData>
    <row r="1" spans="1:6" x14ac:dyDescent="0.2">
      <c r="A1" s="1" t="s">
        <v>19</v>
      </c>
    </row>
    <row r="3" spans="1:6" x14ac:dyDescent="0.2">
      <c r="C3" s="1" t="s">
        <v>20</v>
      </c>
      <c r="D3" s="2">
        <f ca="1">TODAY()</f>
        <v>43903</v>
      </c>
      <c r="E3" s="2"/>
    </row>
    <row r="4" spans="1:6" x14ac:dyDescent="0.2">
      <c r="D4" s="1">
        <v>5</v>
      </c>
    </row>
    <row r="6" spans="1:6" x14ac:dyDescent="0.2">
      <c r="E6" s="1" t="e">
        <f t="shared" ref="E6:E14" si="0">NA()</f>
        <v>#N/A</v>
      </c>
    </row>
    <row r="7" spans="1:6" x14ac:dyDescent="0.2">
      <c r="E7" s="1" t="e">
        <f t="shared" si="0"/>
        <v>#N/A</v>
      </c>
    </row>
    <row r="8" spans="1:6" x14ac:dyDescent="0.2">
      <c r="E8" s="1" t="e">
        <f t="shared" si="0"/>
        <v>#N/A</v>
      </c>
    </row>
    <row r="9" spans="1:6" x14ac:dyDescent="0.2">
      <c r="C9" s="3" t="s">
        <v>21</v>
      </c>
      <c r="D9" s="1">
        <f ca="1">SUMPRODUCT(((Activities[开始]&gt;=StartDateWindow)+(Activities[结束]&gt;=StartDateWindow)&gt;0)*(Activities[开始]&lt;=(StartDateWindow+WindowDays-1)))</f>
        <v>5</v>
      </c>
      <c r="E9" s="1" t="e">
        <f t="shared" si="0"/>
        <v>#N/A</v>
      </c>
    </row>
    <row r="10" spans="1:6" x14ac:dyDescent="0.2">
      <c r="D10" s="1">
        <v>9</v>
      </c>
      <c r="E10" s="1" t="e">
        <f t="shared" si="0"/>
        <v>#N/A</v>
      </c>
    </row>
    <row r="11" spans="1:6" x14ac:dyDescent="0.2">
      <c r="D11" s="1">
        <f ca="1">D10-MIN(D10,D9)</f>
        <v>4</v>
      </c>
      <c r="E11" s="1" t="e">
        <f t="shared" si="0"/>
        <v>#N/A</v>
      </c>
    </row>
    <row r="12" spans="1:6" x14ac:dyDescent="0.2">
      <c r="E12" s="1" t="e">
        <f t="shared" si="0"/>
        <v>#N/A</v>
      </c>
    </row>
    <row r="13" spans="1:6" x14ac:dyDescent="0.2">
      <c r="C13" s="3"/>
      <c r="E13" s="1" t="e">
        <f t="shared" si="0"/>
        <v>#N/A</v>
      </c>
    </row>
    <row r="14" spans="1:6" x14ac:dyDescent="0.2">
      <c r="C14" s="3"/>
      <c r="E14" s="1" t="e">
        <f t="shared" si="0"/>
        <v>#N/A</v>
      </c>
    </row>
    <row r="15" spans="1:6" x14ac:dyDescent="0.2">
      <c r="C15" s="3"/>
      <c r="E15" s="1">
        <f t="array" aca="1" ref="E15" ca="1">INDEX(Activities[Id],MATCH(1,((Activities[开始]&gt;=StartDateWindow)+(Activities[结束]&gt;=StartDateWindow)&gt;0)*(Activities[开始]&lt;=(StartDateWindow+WindowDays-1)),0))</f>
        <v>1</v>
      </c>
      <c r="F15" s="1" t="e">
        <f t="shared" ref="F15:F23" ca="1" si="1">OFFSET(E15,-$D$11,)</f>
        <v>#N/A</v>
      </c>
    </row>
    <row r="16" spans="1:6" x14ac:dyDescent="0.2">
      <c r="C16" s="3"/>
      <c r="E16" s="1">
        <f t="array" aca="1" ref="E16" ca="1">INDEX(Activities[Id],MATCH(1,(Activities[Id]&gt;E15)*((Activities[开始]&gt;=StartDateWindow)+(Activities[结束]&gt;=StartDateWindow)&gt;0)*(Activities[开始]&lt;=(StartDateWindow+WindowDays-1)),0))</f>
        <v>2</v>
      </c>
      <c r="F16" s="1" t="e">
        <f t="shared" ca="1" si="1"/>
        <v>#N/A</v>
      </c>
    </row>
    <row r="17" spans="1:35" x14ac:dyDescent="0.2">
      <c r="C17" s="3"/>
      <c r="E17" s="1">
        <f t="array" aca="1" ref="E17" ca="1">INDEX(Activities[Id],MATCH(1,(Activities[Id]&gt;E16)*((Activities[开始]&gt;=StartDateWindow)+(Activities[结束]&gt;=StartDateWindow)&gt;0)*(Activities[开始]&lt;=(StartDateWindow+WindowDays-1)),0))</f>
        <v>3</v>
      </c>
      <c r="F17" s="1" t="e">
        <f t="shared" ca="1" si="1"/>
        <v>#N/A</v>
      </c>
    </row>
    <row r="18" spans="1:35" x14ac:dyDescent="0.2">
      <c r="E18" s="1">
        <f t="array" aca="1" ref="E18" ca="1">INDEX(Activities[Id],MATCH(1,(Activities[Id]&gt;E17)*((Activities[开始]&gt;=StartDateWindow)+(Activities[结束]&gt;=StartDateWindow)&gt;0)*(Activities[开始]&lt;=(StartDateWindow+WindowDays-1)),0))</f>
        <v>4</v>
      </c>
      <c r="F18" s="1" t="e">
        <f t="shared" ca="1" si="1"/>
        <v>#N/A</v>
      </c>
    </row>
    <row r="19" spans="1:35" x14ac:dyDescent="0.2">
      <c r="E19" s="1">
        <f t="array" aca="1" ref="E19" ca="1">INDEX(Activities[Id],MATCH(1,(Activities[Id]&gt;E18)*((Activities[开始]&gt;=StartDateWindow)+(Activities[结束]&gt;=StartDateWindow)&gt;0)*(Activities[开始]&lt;=(StartDateWindow+WindowDays-1)),0))</f>
        <v>5</v>
      </c>
      <c r="F19" s="1">
        <f t="shared" ca="1" si="1"/>
        <v>1</v>
      </c>
    </row>
    <row r="20" spans="1:35" x14ac:dyDescent="0.2">
      <c r="E20" s="1" t="e">
        <f t="array" aca="1" ref="E20" ca="1">INDEX(Activities[Id],MATCH(1,(Activities[Id]&gt;E19)*((Activities[开始]&gt;=StartDateWindow)+(Activities[结束]&gt;=StartDateWindow)&gt;0)*(Activities[开始]&lt;=(StartDateWindow+WindowDays-1)),0))</f>
        <v>#N/A</v>
      </c>
      <c r="F20" s="1">
        <f t="shared" ca="1" si="1"/>
        <v>2</v>
      </c>
    </row>
    <row r="21" spans="1:35" x14ac:dyDescent="0.2">
      <c r="E21" s="1" t="e">
        <f t="array" aca="1" ref="E21" ca="1">INDEX(Activities[Id],MATCH(1,(Activities[Id]&gt;E20)*((Activities[开始]&gt;=StartDateWindow)+(Activities[结束]&gt;=StartDateWindow)&gt;0)*(Activities[开始]&lt;=(StartDateWindow+WindowDays-1)),0))</f>
        <v>#N/A</v>
      </c>
      <c r="F21" s="1">
        <f t="shared" ca="1" si="1"/>
        <v>3</v>
      </c>
    </row>
    <row r="22" spans="1:35" x14ac:dyDescent="0.2">
      <c r="E22" s="1" t="e">
        <f t="array" aca="1" ref="E22" ca="1">INDEX(Activities[Id],MATCH(1,(Activities[Id]&gt;E21)*((Activities[开始]&gt;=StartDateWindow)+(Activities[结束]&gt;=StartDateWindow)&gt;0)*(Activities[开始]&lt;=(StartDateWindow+WindowDays-1)),0))</f>
        <v>#N/A</v>
      </c>
      <c r="F22" s="1">
        <f t="shared" ca="1" si="1"/>
        <v>4</v>
      </c>
    </row>
    <row r="23" spans="1:35" x14ac:dyDescent="0.2">
      <c r="E23" s="1" t="e">
        <f t="array" aca="1" ref="E23" ca="1">INDEX(Activities[Id],MATCH(1,(Activities[Id]&gt;E22)*((Activities[开始]&gt;=StartDateWindow)+(Activities[结束]&gt;=StartDateWindow)&gt;0)*(Activities[开始]&lt;=(StartDateWindow+WindowDays-1)),0))</f>
        <v>#N/A</v>
      </c>
      <c r="F23" s="1">
        <f t="shared" ca="1" si="1"/>
        <v>5</v>
      </c>
    </row>
    <row r="25" spans="1:35" x14ac:dyDescent="0.2">
      <c r="C25" s="1" t="s">
        <v>22</v>
      </c>
      <c r="D25" s="2">
        <f ca="1">StartDate+WindowOffset</f>
        <v>43900</v>
      </c>
    </row>
    <row r="26" spans="1:35" x14ac:dyDescent="0.2">
      <c r="C26" s="1" t="s">
        <v>23</v>
      </c>
      <c r="D26" s="1">
        <v>0</v>
      </c>
    </row>
    <row r="28" spans="1:35" x14ac:dyDescent="0.2">
      <c r="C28" s="1" t="s">
        <v>4</v>
      </c>
      <c r="D28" s="3">
        <f ca="1">Project日程表!D20</f>
        <v>43900</v>
      </c>
    </row>
    <row r="29" spans="1:35" x14ac:dyDescent="0.2">
      <c r="C29" s="1" t="s">
        <v>24</v>
      </c>
      <c r="D29" s="1">
        <v>30</v>
      </c>
    </row>
    <row r="31" spans="1:35" x14ac:dyDescent="0.2">
      <c r="A31" s="1" t="s">
        <v>25</v>
      </c>
      <c r="B31" s="1" t="s">
        <v>26</v>
      </c>
      <c r="C31" s="1" t="s">
        <v>27</v>
      </c>
      <c r="D31" s="1" t="s">
        <v>3</v>
      </c>
      <c r="E31" s="2">
        <f ca="1">StartDateWindow</f>
        <v>43900</v>
      </c>
      <c r="F31" s="2">
        <f t="shared" ref="F31:AI31" ca="1" si="2">E31+1</f>
        <v>43901</v>
      </c>
      <c r="G31" s="2">
        <f t="shared" ca="1" si="2"/>
        <v>43902</v>
      </c>
      <c r="H31" s="2">
        <f t="shared" ca="1" si="2"/>
        <v>43903</v>
      </c>
      <c r="I31" s="2">
        <f t="shared" ca="1" si="2"/>
        <v>43904</v>
      </c>
      <c r="J31" s="2">
        <f t="shared" ca="1" si="2"/>
        <v>43905</v>
      </c>
      <c r="K31" s="2">
        <f t="shared" ca="1" si="2"/>
        <v>43906</v>
      </c>
      <c r="L31" s="2">
        <f t="shared" ca="1" si="2"/>
        <v>43907</v>
      </c>
      <c r="M31" s="2">
        <f t="shared" ca="1" si="2"/>
        <v>43908</v>
      </c>
      <c r="N31" s="2">
        <f t="shared" ca="1" si="2"/>
        <v>43909</v>
      </c>
      <c r="O31" s="2">
        <f t="shared" ca="1" si="2"/>
        <v>43910</v>
      </c>
      <c r="P31" s="2">
        <f t="shared" ca="1" si="2"/>
        <v>43911</v>
      </c>
      <c r="Q31" s="2">
        <f t="shared" ca="1" si="2"/>
        <v>43912</v>
      </c>
      <c r="R31" s="2">
        <f t="shared" ca="1" si="2"/>
        <v>43913</v>
      </c>
      <c r="S31" s="2">
        <f t="shared" ca="1" si="2"/>
        <v>43914</v>
      </c>
      <c r="T31" s="2">
        <f t="shared" ca="1" si="2"/>
        <v>43915</v>
      </c>
      <c r="U31" s="2">
        <f t="shared" ca="1" si="2"/>
        <v>43916</v>
      </c>
      <c r="V31" s="2">
        <f t="shared" ca="1" si="2"/>
        <v>43917</v>
      </c>
      <c r="W31" s="2">
        <f t="shared" ca="1" si="2"/>
        <v>43918</v>
      </c>
      <c r="X31" s="2">
        <f t="shared" ca="1" si="2"/>
        <v>43919</v>
      </c>
      <c r="Y31" s="2">
        <f t="shared" ca="1" si="2"/>
        <v>43920</v>
      </c>
      <c r="Z31" s="2">
        <f t="shared" ca="1" si="2"/>
        <v>43921</v>
      </c>
      <c r="AA31" s="2">
        <f t="shared" ca="1" si="2"/>
        <v>43922</v>
      </c>
      <c r="AB31" s="2">
        <f t="shared" ca="1" si="2"/>
        <v>43923</v>
      </c>
      <c r="AC31" s="2">
        <f t="shared" ca="1" si="2"/>
        <v>43924</v>
      </c>
      <c r="AD31" s="2">
        <f t="shared" ca="1" si="2"/>
        <v>43925</v>
      </c>
      <c r="AE31" s="2">
        <f t="shared" ca="1" si="2"/>
        <v>43926</v>
      </c>
      <c r="AF31" s="2">
        <f t="shared" ca="1" si="2"/>
        <v>43927</v>
      </c>
      <c r="AG31" s="2">
        <f t="shared" ca="1" si="2"/>
        <v>43928</v>
      </c>
      <c r="AH31" s="2">
        <f t="shared" ca="1" si="2"/>
        <v>43929</v>
      </c>
      <c r="AI31" s="2">
        <f t="shared" ca="1" si="2"/>
        <v>43930</v>
      </c>
    </row>
    <row r="32" spans="1:35" x14ac:dyDescent="0.2">
      <c r="A32" s="1">
        <v>11.3</v>
      </c>
      <c r="B32" s="1">
        <v>1</v>
      </c>
      <c r="C32" s="1" t="e">
        <f t="shared" ref="C32:C40" ca="1" si="3">F15</f>
        <v>#N/A</v>
      </c>
      <c r="D32" s="1" t="e">
        <f ca="1">INDEX(Activities[活动],MATCH($C32,Activities[Id],0))</f>
        <v>#N/A</v>
      </c>
      <c r="E32" s="1" t="e">
        <f ca="1">GridCalc</f>
        <v>#N/A</v>
      </c>
      <c r="F32" s="1" t="e">
        <f ca="1">GridCalc</f>
        <v>#N/A</v>
      </c>
      <c r="G32" s="1" t="e">
        <f ca="1">GridCalc</f>
        <v>#N/A</v>
      </c>
      <c r="H32" s="1" t="e">
        <f ca="1">GridCalc</f>
        <v>#N/A</v>
      </c>
      <c r="I32" s="1" t="e">
        <f ca="1">GridCalc</f>
        <v>#N/A</v>
      </c>
      <c r="J32" s="1" t="e">
        <f ca="1">GridCalc</f>
        <v>#N/A</v>
      </c>
      <c r="K32" s="1" t="e">
        <f ca="1">GridCalc</f>
        <v>#N/A</v>
      </c>
      <c r="L32" s="1" t="e">
        <f ca="1">GridCalc</f>
        <v>#N/A</v>
      </c>
      <c r="M32" s="1" t="e">
        <f ca="1">GridCalc</f>
        <v>#N/A</v>
      </c>
      <c r="N32" s="1" t="e">
        <f ca="1">GridCalc</f>
        <v>#N/A</v>
      </c>
      <c r="O32" s="1" t="e">
        <f ca="1">GridCalc</f>
        <v>#N/A</v>
      </c>
      <c r="P32" s="1" t="e">
        <f ca="1">GridCalc</f>
        <v>#N/A</v>
      </c>
      <c r="Q32" s="1" t="e">
        <f ca="1">GridCalc</f>
        <v>#N/A</v>
      </c>
      <c r="R32" s="1" t="e">
        <f ca="1">GridCalc</f>
        <v>#N/A</v>
      </c>
      <c r="S32" s="1" t="e">
        <f ca="1">GridCalc</f>
        <v>#N/A</v>
      </c>
      <c r="T32" s="1" t="e">
        <f ca="1">GridCalc</f>
        <v>#N/A</v>
      </c>
      <c r="U32" s="1" t="e">
        <f ca="1">GridCalc</f>
        <v>#N/A</v>
      </c>
      <c r="V32" s="1" t="e">
        <f ca="1">GridCalc</f>
        <v>#N/A</v>
      </c>
      <c r="W32" s="1" t="e">
        <f ca="1">GridCalc</f>
        <v>#N/A</v>
      </c>
      <c r="X32" s="1" t="e">
        <f ca="1">GridCalc</f>
        <v>#N/A</v>
      </c>
      <c r="Y32" s="1" t="e">
        <f ca="1">GridCalc</f>
        <v>#N/A</v>
      </c>
      <c r="Z32" s="1" t="e">
        <f ca="1">GridCalc</f>
        <v>#N/A</v>
      </c>
      <c r="AA32" s="1" t="e">
        <f ca="1">GridCalc</f>
        <v>#N/A</v>
      </c>
      <c r="AB32" s="1" t="e">
        <f ca="1">GridCalc</f>
        <v>#N/A</v>
      </c>
      <c r="AC32" s="1" t="e">
        <f ca="1">GridCalc</f>
        <v>#N/A</v>
      </c>
      <c r="AD32" s="1" t="e">
        <f ca="1">GridCalc</f>
        <v>#N/A</v>
      </c>
      <c r="AE32" s="1" t="e">
        <f ca="1">GridCalc</f>
        <v>#N/A</v>
      </c>
      <c r="AF32" s="1" t="e">
        <f ca="1">GridCalc</f>
        <v>#N/A</v>
      </c>
      <c r="AG32" s="1" t="e">
        <f ca="1">GridCalc</f>
        <v>#N/A</v>
      </c>
      <c r="AH32" s="1" t="e">
        <f ca="1">GridCalc</f>
        <v>#N/A</v>
      </c>
      <c r="AI32" s="1" t="e">
        <f ca="1">GridCalc</f>
        <v>#N/A</v>
      </c>
    </row>
    <row r="33" spans="1:35" x14ac:dyDescent="0.2">
      <c r="A33" s="1">
        <f>A32-1</f>
        <v>10.3</v>
      </c>
      <c r="B33" s="1">
        <v>2</v>
      </c>
      <c r="C33" s="1" t="e">
        <f t="shared" ca="1" si="3"/>
        <v>#N/A</v>
      </c>
      <c r="D33" s="1" t="e">
        <f ca="1">INDEX(Activities[活动],MATCH($C33,Activities[Id],0))</f>
        <v>#N/A</v>
      </c>
      <c r="E33" s="1" t="e">
        <f ca="1">GridCalc</f>
        <v>#N/A</v>
      </c>
      <c r="F33" s="1" t="e">
        <f ca="1">GridCalc</f>
        <v>#N/A</v>
      </c>
      <c r="G33" s="1" t="e">
        <f ca="1">GridCalc</f>
        <v>#N/A</v>
      </c>
      <c r="H33" s="1" t="e">
        <f ca="1">GridCalc</f>
        <v>#N/A</v>
      </c>
      <c r="I33" s="1" t="e">
        <f ca="1">GridCalc</f>
        <v>#N/A</v>
      </c>
      <c r="J33" s="1" t="e">
        <f ca="1">GridCalc</f>
        <v>#N/A</v>
      </c>
      <c r="K33" s="1" t="e">
        <f ca="1">GridCalc</f>
        <v>#N/A</v>
      </c>
      <c r="L33" s="1" t="e">
        <f ca="1">GridCalc</f>
        <v>#N/A</v>
      </c>
      <c r="M33" s="1" t="e">
        <f ca="1">GridCalc</f>
        <v>#N/A</v>
      </c>
      <c r="N33" s="1" t="e">
        <f ca="1">GridCalc</f>
        <v>#N/A</v>
      </c>
      <c r="O33" s="1" t="e">
        <f ca="1">GridCalc</f>
        <v>#N/A</v>
      </c>
      <c r="P33" s="1" t="e">
        <f ca="1">GridCalc</f>
        <v>#N/A</v>
      </c>
      <c r="Q33" s="1" t="e">
        <f ca="1">GridCalc</f>
        <v>#N/A</v>
      </c>
      <c r="R33" s="1" t="e">
        <f ca="1">GridCalc</f>
        <v>#N/A</v>
      </c>
      <c r="S33" s="1" t="e">
        <f ca="1">GridCalc</f>
        <v>#N/A</v>
      </c>
      <c r="T33" s="1" t="e">
        <f ca="1">GridCalc</f>
        <v>#N/A</v>
      </c>
      <c r="U33" s="1" t="e">
        <f ca="1">GridCalc</f>
        <v>#N/A</v>
      </c>
      <c r="V33" s="1" t="e">
        <f ca="1">GridCalc</f>
        <v>#N/A</v>
      </c>
      <c r="W33" s="1" t="e">
        <f ca="1">GridCalc</f>
        <v>#N/A</v>
      </c>
      <c r="X33" s="1" t="e">
        <f ca="1">GridCalc</f>
        <v>#N/A</v>
      </c>
      <c r="Y33" s="1" t="e">
        <f ca="1">GridCalc</f>
        <v>#N/A</v>
      </c>
      <c r="Z33" s="1" t="e">
        <f ca="1">GridCalc</f>
        <v>#N/A</v>
      </c>
      <c r="AA33" s="1" t="e">
        <f ca="1">GridCalc</f>
        <v>#N/A</v>
      </c>
      <c r="AB33" s="1" t="e">
        <f ca="1">GridCalc</f>
        <v>#N/A</v>
      </c>
      <c r="AC33" s="1" t="e">
        <f ca="1">GridCalc</f>
        <v>#N/A</v>
      </c>
      <c r="AD33" s="1" t="e">
        <f ca="1">GridCalc</f>
        <v>#N/A</v>
      </c>
      <c r="AE33" s="1" t="e">
        <f ca="1">GridCalc</f>
        <v>#N/A</v>
      </c>
      <c r="AF33" s="1" t="e">
        <f ca="1">GridCalc</f>
        <v>#N/A</v>
      </c>
      <c r="AG33" s="1" t="e">
        <f ca="1">GridCalc</f>
        <v>#N/A</v>
      </c>
      <c r="AH33" s="1" t="e">
        <f ca="1">GridCalc</f>
        <v>#N/A</v>
      </c>
      <c r="AI33" s="1" t="e">
        <f ca="1">GridCalc</f>
        <v>#N/A</v>
      </c>
    </row>
    <row r="34" spans="1:35" x14ac:dyDescent="0.2">
      <c r="A34" s="1">
        <f t="shared" ref="A34:A40" si="4">A33-1</f>
        <v>9.3000000000000007</v>
      </c>
      <c r="B34" s="1">
        <v>3</v>
      </c>
      <c r="C34" s="1" t="e">
        <f t="shared" ca="1" si="3"/>
        <v>#N/A</v>
      </c>
      <c r="D34" s="1" t="e">
        <f ca="1">INDEX(Activities[活动],MATCH($C34,Activities[Id],0))</f>
        <v>#N/A</v>
      </c>
      <c r="E34" s="1" t="e">
        <f ca="1">GridCalc</f>
        <v>#N/A</v>
      </c>
      <c r="F34" s="1" t="e">
        <f ca="1">GridCalc</f>
        <v>#N/A</v>
      </c>
      <c r="G34" s="1" t="e">
        <f ca="1">GridCalc</f>
        <v>#N/A</v>
      </c>
      <c r="H34" s="1" t="e">
        <f ca="1">GridCalc</f>
        <v>#N/A</v>
      </c>
      <c r="I34" s="1" t="e">
        <f ca="1">GridCalc</f>
        <v>#N/A</v>
      </c>
      <c r="J34" s="1" t="e">
        <f ca="1">GridCalc</f>
        <v>#N/A</v>
      </c>
      <c r="K34" s="1" t="e">
        <f ca="1">GridCalc</f>
        <v>#N/A</v>
      </c>
      <c r="L34" s="1" t="e">
        <f ca="1">GridCalc</f>
        <v>#N/A</v>
      </c>
      <c r="M34" s="1" t="e">
        <f ca="1">GridCalc</f>
        <v>#N/A</v>
      </c>
      <c r="N34" s="1" t="e">
        <f ca="1">GridCalc</f>
        <v>#N/A</v>
      </c>
      <c r="O34" s="1" t="e">
        <f ca="1">GridCalc</f>
        <v>#N/A</v>
      </c>
      <c r="P34" s="1" t="e">
        <f ca="1">GridCalc</f>
        <v>#N/A</v>
      </c>
      <c r="Q34" s="1" t="e">
        <f ca="1">GridCalc</f>
        <v>#N/A</v>
      </c>
      <c r="R34" s="1" t="e">
        <f ca="1">GridCalc</f>
        <v>#N/A</v>
      </c>
      <c r="S34" s="1" t="e">
        <f ca="1">GridCalc</f>
        <v>#N/A</v>
      </c>
      <c r="T34" s="1" t="e">
        <f ca="1">GridCalc</f>
        <v>#N/A</v>
      </c>
      <c r="U34" s="1" t="e">
        <f ca="1">GridCalc</f>
        <v>#N/A</v>
      </c>
      <c r="V34" s="1" t="e">
        <f ca="1">GridCalc</f>
        <v>#N/A</v>
      </c>
      <c r="W34" s="1" t="e">
        <f ca="1">GridCalc</f>
        <v>#N/A</v>
      </c>
      <c r="X34" s="1" t="e">
        <f ca="1">GridCalc</f>
        <v>#N/A</v>
      </c>
      <c r="Y34" s="1" t="e">
        <f ca="1">GridCalc</f>
        <v>#N/A</v>
      </c>
      <c r="Z34" s="1" t="e">
        <f ca="1">GridCalc</f>
        <v>#N/A</v>
      </c>
      <c r="AA34" s="1" t="e">
        <f ca="1">GridCalc</f>
        <v>#N/A</v>
      </c>
      <c r="AB34" s="1" t="e">
        <f ca="1">GridCalc</f>
        <v>#N/A</v>
      </c>
      <c r="AC34" s="1" t="e">
        <f ca="1">GridCalc</f>
        <v>#N/A</v>
      </c>
      <c r="AD34" s="1" t="e">
        <f ca="1">GridCalc</f>
        <v>#N/A</v>
      </c>
      <c r="AE34" s="1" t="e">
        <f ca="1">GridCalc</f>
        <v>#N/A</v>
      </c>
      <c r="AF34" s="1" t="e">
        <f ca="1">GridCalc</f>
        <v>#N/A</v>
      </c>
      <c r="AG34" s="1" t="e">
        <f ca="1">GridCalc</f>
        <v>#N/A</v>
      </c>
      <c r="AH34" s="1" t="e">
        <f ca="1">GridCalc</f>
        <v>#N/A</v>
      </c>
      <c r="AI34" s="1" t="e">
        <f ca="1">GridCalc</f>
        <v>#N/A</v>
      </c>
    </row>
    <row r="35" spans="1:35" x14ac:dyDescent="0.2">
      <c r="A35" s="1">
        <f t="shared" si="4"/>
        <v>8.3000000000000007</v>
      </c>
      <c r="B35" s="1">
        <v>4</v>
      </c>
      <c r="C35" s="1" t="e">
        <f t="shared" ca="1" si="3"/>
        <v>#N/A</v>
      </c>
      <c r="D35" s="1" t="e">
        <f ca="1">INDEX(Activities[活动],MATCH($C35,Activities[Id],0))</f>
        <v>#N/A</v>
      </c>
      <c r="E35" s="1" t="e">
        <f ca="1">GridCalc</f>
        <v>#N/A</v>
      </c>
      <c r="F35" s="1" t="e">
        <f ca="1">GridCalc</f>
        <v>#N/A</v>
      </c>
      <c r="G35" s="1" t="e">
        <f ca="1">GridCalc</f>
        <v>#N/A</v>
      </c>
      <c r="H35" s="1" t="e">
        <f ca="1">GridCalc</f>
        <v>#N/A</v>
      </c>
      <c r="I35" s="1" t="e">
        <f ca="1">GridCalc</f>
        <v>#N/A</v>
      </c>
      <c r="J35" s="1" t="e">
        <f ca="1">GridCalc</f>
        <v>#N/A</v>
      </c>
      <c r="K35" s="1" t="e">
        <f ca="1">GridCalc</f>
        <v>#N/A</v>
      </c>
      <c r="L35" s="1" t="e">
        <f ca="1">GridCalc</f>
        <v>#N/A</v>
      </c>
      <c r="M35" s="1" t="e">
        <f ca="1">GridCalc</f>
        <v>#N/A</v>
      </c>
      <c r="N35" s="1" t="e">
        <f ca="1">GridCalc</f>
        <v>#N/A</v>
      </c>
      <c r="O35" s="1" t="e">
        <f ca="1">GridCalc</f>
        <v>#N/A</v>
      </c>
      <c r="P35" s="1" t="e">
        <f ca="1">GridCalc</f>
        <v>#N/A</v>
      </c>
      <c r="Q35" s="1" t="e">
        <f ca="1">GridCalc</f>
        <v>#N/A</v>
      </c>
      <c r="R35" s="1" t="e">
        <f ca="1">GridCalc</f>
        <v>#N/A</v>
      </c>
      <c r="S35" s="1" t="e">
        <f ca="1">GridCalc</f>
        <v>#N/A</v>
      </c>
      <c r="T35" s="1" t="e">
        <f ca="1">GridCalc</f>
        <v>#N/A</v>
      </c>
      <c r="U35" s="1" t="e">
        <f ca="1">GridCalc</f>
        <v>#N/A</v>
      </c>
      <c r="V35" s="1" t="e">
        <f ca="1">GridCalc</f>
        <v>#N/A</v>
      </c>
      <c r="W35" s="1" t="e">
        <f ca="1">GridCalc</f>
        <v>#N/A</v>
      </c>
      <c r="X35" s="1" t="e">
        <f ca="1">GridCalc</f>
        <v>#N/A</v>
      </c>
      <c r="Y35" s="1" t="e">
        <f ca="1">GridCalc</f>
        <v>#N/A</v>
      </c>
      <c r="Z35" s="1" t="e">
        <f ca="1">GridCalc</f>
        <v>#N/A</v>
      </c>
      <c r="AA35" s="1" t="e">
        <f ca="1">GridCalc</f>
        <v>#N/A</v>
      </c>
      <c r="AB35" s="1" t="e">
        <f ca="1">GridCalc</f>
        <v>#N/A</v>
      </c>
      <c r="AC35" s="1" t="e">
        <f ca="1">GridCalc</f>
        <v>#N/A</v>
      </c>
      <c r="AD35" s="1" t="e">
        <f ca="1">GridCalc</f>
        <v>#N/A</v>
      </c>
      <c r="AE35" s="1" t="e">
        <f ca="1">GridCalc</f>
        <v>#N/A</v>
      </c>
      <c r="AF35" s="1" t="e">
        <f ca="1">GridCalc</f>
        <v>#N/A</v>
      </c>
      <c r="AG35" s="1" t="e">
        <f ca="1">GridCalc</f>
        <v>#N/A</v>
      </c>
      <c r="AH35" s="1" t="e">
        <f ca="1">GridCalc</f>
        <v>#N/A</v>
      </c>
      <c r="AI35" s="1" t="e">
        <f ca="1">GridCalc</f>
        <v>#N/A</v>
      </c>
    </row>
    <row r="36" spans="1:35" x14ac:dyDescent="0.2">
      <c r="A36" s="1">
        <f t="shared" si="4"/>
        <v>7.3000000000000007</v>
      </c>
      <c r="B36" s="1">
        <v>5</v>
      </c>
      <c r="C36" s="1">
        <f t="shared" ca="1" si="3"/>
        <v>1</v>
      </c>
      <c r="D36" s="1" t="str">
        <f ca="1">INDEX(Activities[活动],MATCH($C36,Activities[Id],0))</f>
        <v>Project Start</v>
      </c>
      <c r="E36" s="1" t="e">
        <f ca="1">GridCalc</f>
        <v>#N/A</v>
      </c>
      <c r="F36" s="1" t="e">
        <f ca="1">GridCalc</f>
        <v>#N/A</v>
      </c>
      <c r="G36" s="1" t="e">
        <f ca="1">GridCalc</f>
        <v>#N/A</v>
      </c>
      <c r="H36" s="1">
        <f ca="1">GridCalc</f>
        <v>7.3000000000000007</v>
      </c>
      <c r="I36" s="1" t="e">
        <f ca="1">GridCalc</f>
        <v>#N/A</v>
      </c>
      <c r="J36" s="1" t="e">
        <f ca="1">GridCalc</f>
        <v>#N/A</v>
      </c>
      <c r="K36" s="1" t="e">
        <f ca="1">GridCalc</f>
        <v>#N/A</v>
      </c>
      <c r="L36" s="1" t="e">
        <f ca="1">GridCalc</f>
        <v>#N/A</v>
      </c>
      <c r="M36" s="1" t="e">
        <f ca="1">GridCalc</f>
        <v>#N/A</v>
      </c>
      <c r="N36" s="1" t="e">
        <f ca="1">GridCalc</f>
        <v>#N/A</v>
      </c>
      <c r="O36" s="1" t="e">
        <f ca="1">GridCalc</f>
        <v>#N/A</v>
      </c>
      <c r="P36" s="1" t="e">
        <f ca="1">GridCalc</f>
        <v>#N/A</v>
      </c>
      <c r="Q36" s="1" t="e">
        <f ca="1">GridCalc</f>
        <v>#N/A</v>
      </c>
      <c r="R36" s="1" t="e">
        <f ca="1">GridCalc</f>
        <v>#N/A</v>
      </c>
      <c r="S36" s="1" t="e">
        <f ca="1">GridCalc</f>
        <v>#N/A</v>
      </c>
      <c r="T36" s="1" t="e">
        <f ca="1">GridCalc</f>
        <v>#N/A</v>
      </c>
      <c r="U36" s="1" t="e">
        <f ca="1">GridCalc</f>
        <v>#N/A</v>
      </c>
      <c r="V36" s="1" t="e">
        <f ca="1">GridCalc</f>
        <v>#N/A</v>
      </c>
      <c r="W36" s="1" t="e">
        <f ca="1">GridCalc</f>
        <v>#N/A</v>
      </c>
      <c r="X36" s="1" t="e">
        <f ca="1">GridCalc</f>
        <v>#N/A</v>
      </c>
      <c r="Y36" s="1" t="e">
        <f ca="1">GridCalc</f>
        <v>#N/A</v>
      </c>
      <c r="Z36" s="1" t="e">
        <f ca="1">GridCalc</f>
        <v>#N/A</v>
      </c>
      <c r="AA36" s="1" t="e">
        <f ca="1">GridCalc</f>
        <v>#N/A</v>
      </c>
      <c r="AB36" s="1" t="e">
        <f ca="1">GridCalc</f>
        <v>#N/A</v>
      </c>
      <c r="AC36" s="1" t="e">
        <f ca="1">GridCalc</f>
        <v>#N/A</v>
      </c>
      <c r="AD36" s="1" t="e">
        <f ca="1">GridCalc</f>
        <v>#N/A</v>
      </c>
      <c r="AE36" s="1" t="e">
        <f ca="1">GridCalc</f>
        <v>#N/A</v>
      </c>
      <c r="AF36" s="1" t="e">
        <f ca="1">GridCalc</f>
        <v>#N/A</v>
      </c>
      <c r="AG36" s="1" t="e">
        <f ca="1">GridCalc</f>
        <v>#N/A</v>
      </c>
      <c r="AH36" s="1" t="e">
        <f ca="1">GridCalc</f>
        <v>#N/A</v>
      </c>
      <c r="AI36" s="1" t="e">
        <f ca="1">GridCalc</f>
        <v>#N/A</v>
      </c>
    </row>
    <row r="37" spans="1:35" x14ac:dyDescent="0.2">
      <c r="A37" s="1">
        <f t="shared" si="4"/>
        <v>6.3000000000000007</v>
      </c>
      <c r="B37" s="1">
        <v>6</v>
      </c>
      <c r="C37" s="1">
        <f t="shared" ca="1" si="3"/>
        <v>2</v>
      </c>
      <c r="D37" s="1" t="str">
        <f ca="1">INDEX(Activities[活动],MATCH($C37,Activities[Id],0))</f>
        <v>里程碑 1</v>
      </c>
      <c r="E37" s="1" t="e">
        <f ca="1">GridCalc</f>
        <v>#N/A</v>
      </c>
      <c r="F37" s="1" t="e">
        <f ca="1">GridCalc</f>
        <v>#N/A</v>
      </c>
      <c r="G37" s="1" t="e">
        <f ca="1">GridCalc</f>
        <v>#N/A</v>
      </c>
      <c r="H37" s="1" t="e">
        <f ca="1">GridCalc</f>
        <v>#N/A</v>
      </c>
      <c r="I37" s="1" t="e">
        <f ca="1">GridCalc</f>
        <v>#N/A</v>
      </c>
      <c r="J37" s="1" t="e">
        <f ca="1">GridCalc</f>
        <v>#N/A</v>
      </c>
      <c r="K37" s="1" t="e">
        <f ca="1">GridCalc</f>
        <v>#N/A</v>
      </c>
      <c r="L37" s="1" t="e">
        <f ca="1">GridCalc</f>
        <v>#N/A</v>
      </c>
      <c r="M37" s="1" t="e">
        <f ca="1">GridCalc</f>
        <v>#N/A</v>
      </c>
      <c r="N37" s="1" t="e">
        <f ca="1">GridCalc</f>
        <v>#N/A</v>
      </c>
      <c r="O37" s="1" t="e">
        <f ca="1">GridCalc</f>
        <v>#N/A</v>
      </c>
      <c r="P37" s="1" t="e">
        <f ca="1">GridCalc</f>
        <v>#N/A</v>
      </c>
      <c r="Q37" s="1" t="e">
        <f ca="1">GridCalc</f>
        <v>#N/A</v>
      </c>
      <c r="R37" s="1">
        <f ca="1">GridCalc</f>
        <v>6.3000000000000007</v>
      </c>
      <c r="S37" s="1">
        <f ca="1">GridCalc</f>
        <v>6.3000000000000007</v>
      </c>
      <c r="T37" s="1">
        <f ca="1">GridCalc</f>
        <v>6.3000000000000007</v>
      </c>
      <c r="U37" s="1">
        <f ca="1">GridCalc</f>
        <v>6.3000000000000007</v>
      </c>
      <c r="V37" s="1" t="e">
        <f ca="1">GridCalc</f>
        <v>#N/A</v>
      </c>
      <c r="W37" s="1" t="e">
        <f ca="1">GridCalc</f>
        <v>#N/A</v>
      </c>
      <c r="X37" s="1" t="e">
        <f ca="1">GridCalc</f>
        <v>#N/A</v>
      </c>
      <c r="Y37" s="1" t="e">
        <f ca="1">GridCalc</f>
        <v>#N/A</v>
      </c>
      <c r="Z37" s="1" t="e">
        <f ca="1">GridCalc</f>
        <v>#N/A</v>
      </c>
      <c r="AA37" s="1" t="e">
        <f ca="1">GridCalc</f>
        <v>#N/A</v>
      </c>
      <c r="AB37" s="1" t="e">
        <f ca="1">GridCalc</f>
        <v>#N/A</v>
      </c>
      <c r="AC37" s="1" t="e">
        <f ca="1">GridCalc</f>
        <v>#N/A</v>
      </c>
      <c r="AD37" s="1" t="e">
        <f ca="1">GridCalc</f>
        <v>#N/A</v>
      </c>
      <c r="AE37" s="1" t="e">
        <f ca="1">GridCalc</f>
        <v>#N/A</v>
      </c>
      <c r="AF37" s="1" t="e">
        <f ca="1">GridCalc</f>
        <v>#N/A</v>
      </c>
      <c r="AG37" s="1" t="e">
        <f ca="1">GridCalc</f>
        <v>#N/A</v>
      </c>
      <c r="AH37" s="1" t="e">
        <f ca="1">GridCalc</f>
        <v>#N/A</v>
      </c>
      <c r="AI37" s="1" t="e">
        <f ca="1">GridCalc</f>
        <v>#N/A</v>
      </c>
    </row>
    <row r="38" spans="1:35" x14ac:dyDescent="0.2">
      <c r="A38" s="1">
        <f t="shared" si="4"/>
        <v>5.3000000000000007</v>
      </c>
      <c r="B38" s="1">
        <v>7</v>
      </c>
      <c r="C38" s="1">
        <f t="shared" ca="1" si="3"/>
        <v>3</v>
      </c>
      <c r="D38" s="1" t="str">
        <f ca="1">INDEX(Activities[活动],MATCH($C38,Activities[Id],0))</f>
        <v>Milestone 2</v>
      </c>
      <c r="E38" s="1" t="e">
        <f ca="1">GridCalc</f>
        <v>#N/A</v>
      </c>
      <c r="F38" s="1" t="e">
        <f ca="1">GridCalc</f>
        <v>#N/A</v>
      </c>
      <c r="G38" s="1" t="e">
        <f ca="1">GridCalc</f>
        <v>#N/A</v>
      </c>
      <c r="H38" s="1" t="e">
        <f ca="1">GridCalc</f>
        <v>#N/A</v>
      </c>
      <c r="I38" s="1" t="e">
        <f ca="1">GridCalc</f>
        <v>#N/A</v>
      </c>
      <c r="J38" s="1" t="e">
        <f ca="1">GridCalc</f>
        <v>#N/A</v>
      </c>
      <c r="K38" s="1" t="e">
        <f ca="1">GridCalc</f>
        <v>#N/A</v>
      </c>
      <c r="L38" s="1" t="e">
        <f ca="1">GridCalc</f>
        <v>#N/A</v>
      </c>
      <c r="M38" s="1" t="e">
        <f ca="1">GridCalc</f>
        <v>#N/A</v>
      </c>
      <c r="N38" s="1" t="e">
        <f ca="1">GridCalc</f>
        <v>#N/A</v>
      </c>
      <c r="O38" s="1" t="e">
        <f ca="1">GridCalc</f>
        <v>#N/A</v>
      </c>
      <c r="P38" s="1" t="e">
        <f ca="1">GridCalc</f>
        <v>#N/A</v>
      </c>
      <c r="Q38" s="1" t="e">
        <f ca="1">GridCalc</f>
        <v>#N/A</v>
      </c>
      <c r="R38" s="1" t="e">
        <f ca="1">GridCalc</f>
        <v>#N/A</v>
      </c>
      <c r="S38" s="1">
        <f ca="1">GridCalc</f>
        <v>5.3000000000000007</v>
      </c>
      <c r="T38" s="1">
        <f ca="1">GridCalc</f>
        <v>5.3000000000000007</v>
      </c>
      <c r="U38" s="1">
        <f ca="1">GridCalc</f>
        <v>5.3000000000000007</v>
      </c>
      <c r="V38" s="1">
        <f ca="1">GridCalc</f>
        <v>5.3000000000000007</v>
      </c>
      <c r="W38" s="1" t="e">
        <f ca="1">GridCalc</f>
        <v>#N/A</v>
      </c>
      <c r="X38" s="1" t="e">
        <f ca="1">GridCalc</f>
        <v>#N/A</v>
      </c>
      <c r="Y38" s="1" t="e">
        <f ca="1">GridCalc</f>
        <v>#N/A</v>
      </c>
      <c r="Z38" s="1" t="e">
        <f ca="1">GridCalc</f>
        <v>#N/A</v>
      </c>
      <c r="AA38" s="1" t="e">
        <f ca="1">GridCalc</f>
        <v>#N/A</v>
      </c>
      <c r="AB38" s="1" t="e">
        <f ca="1">GridCalc</f>
        <v>#N/A</v>
      </c>
      <c r="AC38" s="1" t="e">
        <f ca="1">GridCalc</f>
        <v>#N/A</v>
      </c>
      <c r="AD38" s="1" t="e">
        <f ca="1">GridCalc</f>
        <v>#N/A</v>
      </c>
      <c r="AE38" s="1" t="e">
        <f ca="1">GridCalc</f>
        <v>#N/A</v>
      </c>
      <c r="AF38" s="1" t="e">
        <f ca="1">GridCalc</f>
        <v>#N/A</v>
      </c>
      <c r="AG38" s="1" t="e">
        <f ca="1">GridCalc</f>
        <v>#N/A</v>
      </c>
      <c r="AH38" s="1" t="e">
        <f ca="1">GridCalc</f>
        <v>#N/A</v>
      </c>
      <c r="AI38" s="1" t="e">
        <f ca="1">GridCalc</f>
        <v>#N/A</v>
      </c>
    </row>
    <row r="39" spans="1:35" x14ac:dyDescent="0.2">
      <c r="A39" s="1">
        <f t="shared" si="4"/>
        <v>4.3000000000000007</v>
      </c>
      <c r="B39" s="1">
        <v>8</v>
      </c>
      <c r="C39" s="1">
        <f t="shared" ca="1" si="3"/>
        <v>4</v>
      </c>
      <c r="D39" s="1" t="str">
        <f ca="1">INDEX(Activities[活动],MATCH($C39,Activities[Id],0))</f>
        <v>Milestone 3</v>
      </c>
      <c r="E39" s="1" t="e">
        <f ca="1">GridCalc</f>
        <v>#N/A</v>
      </c>
      <c r="F39" s="1" t="e">
        <f ca="1">GridCalc</f>
        <v>#N/A</v>
      </c>
      <c r="G39" s="1" t="e">
        <f ca="1">GridCalc</f>
        <v>#N/A</v>
      </c>
      <c r="H39" s="1" t="e">
        <f ca="1">GridCalc</f>
        <v>#N/A</v>
      </c>
      <c r="I39" s="1" t="e">
        <f ca="1">GridCalc</f>
        <v>#N/A</v>
      </c>
      <c r="J39" s="1" t="e">
        <f ca="1">GridCalc</f>
        <v>#N/A</v>
      </c>
      <c r="K39" s="1" t="e">
        <f ca="1">GridCalc</f>
        <v>#N/A</v>
      </c>
      <c r="L39" s="1" t="e">
        <f ca="1">GridCalc</f>
        <v>#N/A</v>
      </c>
      <c r="M39" s="1" t="e">
        <f ca="1">GridCalc</f>
        <v>#N/A</v>
      </c>
      <c r="N39" s="1" t="e">
        <f ca="1">GridCalc</f>
        <v>#N/A</v>
      </c>
      <c r="O39" s="1" t="e">
        <f ca="1">GridCalc</f>
        <v>#N/A</v>
      </c>
      <c r="P39" s="1" t="e">
        <f ca="1">GridCalc</f>
        <v>#N/A</v>
      </c>
      <c r="Q39" s="1" t="e">
        <f ca="1">GridCalc</f>
        <v>#N/A</v>
      </c>
      <c r="R39" s="1" t="e">
        <f ca="1">GridCalc</f>
        <v>#N/A</v>
      </c>
      <c r="S39" s="1" t="e">
        <f ca="1">GridCalc</f>
        <v>#N/A</v>
      </c>
      <c r="T39" s="1" t="e">
        <f ca="1">GridCalc</f>
        <v>#N/A</v>
      </c>
      <c r="U39" s="1" t="e">
        <f ca="1">GridCalc</f>
        <v>#N/A</v>
      </c>
      <c r="V39" s="1" t="e">
        <f ca="1">GridCalc</f>
        <v>#N/A</v>
      </c>
      <c r="W39" s="1" t="e">
        <f ca="1">GridCalc</f>
        <v>#N/A</v>
      </c>
      <c r="X39" s="1">
        <f ca="1">GridCalc</f>
        <v>4.3000000000000007</v>
      </c>
      <c r="Y39" s="1" t="e">
        <f ca="1">GridCalc</f>
        <v>#N/A</v>
      </c>
      <c r="Z39" s="1" t="e">
        <f ca="1">GridCalc</f>
        <v>#N/A</v>
      </c>
      <c r="AA39" s="1" t="e">
        <f ca="1">GridCalc</f>
        <v>#N/A</v>
      </c>
      <c r="AB39" s="1" t="e">
        <f ca="1">GridCalc</f>
        <v>#N/A</v>
      </c>
      <c r="AC39" s="1" t="e">
        <f ca="1">GridCalc</f>
        <v>#N/A</v>
      </c>
      <c r="AD39" s="1" t="e">
        <f ca="1">GridCalc</f>
        <v>#N/A</v>
      </c>
      <c r="AE39" s="1" t="e">
        <f ca="1">GridCalc</f>
        <v>#N/A</v>
      </c>
      <c r="AF39" s="1" t="e">
        <f ca="1">GridCalc</f>
        <v>#N/A</v>
      </c>
      <c r="AG39" s="1" t="e">
        <f ca="1">GridCalc</f>
        <v>#N/A</v>
      </c>
      <c r="AH39" s="1" t="e">
        <f ca="1">GridCalc</f>
        <v>#N/A</v>
      </c>
      <c r="AI39" s="1" t="e">
        <f ca="1">GridCalc</f>
        <v>#N/A</v>
      </c>
    </row>
    <row r="40" spans="1:35" x14ac:dyDescent="0.2">
      <c r="A40" s="1">
        <f t="shared" si="4"/>
        <v>3.3000000000000007</v>
      </c>
      <c r="B40" s="1">
        <v>9</v>
      </c>
      <c r="C40" s="1">
        <f t="shared" ca="1" si="3"/>
        <v>5</v>
      </c>
      <c r="D40" s="1" t="str">
        <f ca="1">INDEX(Activities[活动],MATCH($C40,Activities[Id],0))</f>
        <v>Milestone 4</v>
      </c>
      <c r="E40" s="1" t="e">
        <f ca="1">GridCalc</f>
        <v>#N/A</v>
      </c>
      <c r="F40" s="1" t="e">
        <f ca="1">GridCalc</f>
        <v>#N/A</v>
      </c>
      <c r="G40" s="1" t="e">
        <f ca="1">GridCalc</f>
        <v>#N/A</v>
      </c>
      <c r="H40" s="1" t="e">
        <f ca="1">GridCalc</f>
        <v>#N/A</v>
      </c>
      <c r="I40" s="1" t="e">
        <f ca="1">GridCalc</f>
        <v>#N/A</v>
      </c>
      <c r="J40" s="1" t="e">
        <f ca="1">GridCalc</f>
        <v>#N/A</v>
      </c>
      <c r="K40" s="1" t="e">
        <f ca="1">GridCalc</f>
        <v>#N/A</v>
      </c>
      <c r="L40" s="1" t="e">
        <f ca="1">GridCalc</f>
        <v>#N/A</v>
      </c>
      <c r="M40" s="1" t="e">
        <f ca="1">GridCalc</f>
        <v>#N/A</v>
      </c>
      <c r="N40" s="1" t="e">
        <f ca="1">GridCalc</f>
        <v>#N/A</v>
      </c>
      <c r="O40" s="1" t="e">
        <f ca="1">GridCalc</f>
        <v>#N/A</v>
      </c>
      <c r="P40" s="1" t="e">
        <f ca="1">GridCalc</f>
        <v>#N/A</v>
      </c>
      <c r="Q40" s="1" t="e">
        <f ca="1">GridCalc</f>
        <v>#N/A</v>
      </c>
      <c r="R40" s="1" t="e">
        <f ca="1">GridCalc</f>
        <v>#N/A</v>
      </c>
      <c r="S40" s="1" t="e">
        <f ca="1">GridCalc</f>
        <v>#N/A</v>
      </c>
      <c r="T40" s="1" t="e">
        <f ca="1">GridCalc</f>
        <v>#N/A</v>
      </c>
      <c r="U40" s="1" t="e">
        <f ca="1">GridCalc</f>
        <v>#N/A</v>
      </c>
      <c r="V40" s="1" t="e">
        <f ca="1">GridCalc</f>
        <v>#N/A</v>
      </c>
      <c r="W40" s="1" t="e">
        <f ca="1">GridCalc</f>
        <v>#N/A</v>
      </c>
      <c r="X40" s="1" t="e">
        <f ca="1">GridCalc</f>
        <v>#N/A</v>
      </c>
      <c r="Y40" s="1" t="e">
        <f ca="1">GridCalc</f>
        <v>#N/A</v>
      </c>
      <c r="Z40" s="1" t="e">
        <f ca="1">GridCalc</f>
        <v>#N/A</v>
      </c>
      <c r="AA40" s="1" t="e">
        <f ca="1">GridCalc</f>
        <v>#N/A</v>
      </c>
      <c r="AB40" s="1" t="e">
        <f ca="1">GridCalc</f>
        <v>#N/A</v>
      </c>
      <c r="AC40" s="1" t="e">
        <f ca="1">GridCalc</f>
        <v>#N/A</v>
      </c>
      <c r="AD40" s="1" t="e">
        <f ca="1">GridCalc</f>
        <v>#N/A</v>
      </c>
      <c r="AE40" s="1" t="e">
        <f ca="1">GridCalc</f>
        <v>#N/A</v>
      </c>
      <c r="AF40" s="1" t="e">
        <f ca="1">GridCalc</f>
        <v>#N/A</v>
      </c>
      <c r="AG40" s="1" t="e">
        <f ca="1">GridCalc</f>
        <v>#N/A</v>
      </c>
      <c r="AH40" s="1">
        <f ca="1">GridCalc</f>
        <v>3.3000000000000007</v>
      </c>
      <c r="AI40" s="1">
        <f ca="1">GridCalc</f>
        <v>3.3000000000000007</v>
      </c>
    </row>
    <row r="43" spans="1:35" x14ac:dyDescent="0.2">
      <c r="E43" s="2">
        <f ca="1">E31</f>
        <v>43900</v>
      </c>
      <c r="F43" s="2">
        <f t="shared" ref="F43:AH43" ca="1" si="5">F31</f>
        <v>43901</v>
      </c>
      <c r="G43" s="2">
        <f t="shared" ca="1" si="5"/>
        <v>43902</v>
      </c>
      <c r="H43" s="2">
        <f t="shared" ca="1" si="5"/>
        <v>43903</v>
      </c>
      <c r="I43" s="2">
        <f t="shared" ca="1" si="5"/>
        <v>43904</v>
      </c>
      <c r="J43" s="2">
        <f t="shared" ca="1" si="5"/>
        <v>43905</v>
      </c>
      <c r="K43" s="2">
        <f t="shared" ca="1" si="5"/>
        <v>43906</v>
      </c>
      <c r="L43" s="2">
        <f t="shared" ca="1" si="5"/>
        <v>43907</v>
      </c>
      <c r="M43" s="2">
        <f t="shared" ca="1" si="5"/>
        <v>43908</v>
      </c>
      <c r="N43" s="2">
        <f t="shared" ca="1" si="5"/>
        <v>43909</v>
      </c>
      <c r="O43" s="2">
        <f t="shared" ca="1" si="5"/>
        <v>43910</v>
      </c>
      <c r="P43" s="2">
        <f t="shared" ca="1" si="5"/>
        <v>43911</v>
      </c>
      <c r="Q43" s="2">
        <f t="shared" ca="1" si="5"/>
        <v>43912</v>
      </c>
      <c r="R43" s="2">
        <f t="shared" ca="1" si="5"/>
        <v>43913</v>
      </c>
      <c r="S43" s="2">
        <f t="shared" ca="1" si="5"/>
        <v>43914</v>
      </c>
      <c r="T43" s="2">
        <f t="shared" ca="1" si="5"/>
        <v>43915</v>
      </c>
      <c r="U43" s="2">
        <f t="shared" ca="1" si="5"/>
        <v>43916</v>
      </c>
      <c r="V43" s="2">
        <f t="shared" ca="1" si="5"/>
        <v>43917</v>
      </c>
      <c r="W43" s="2">
        <f t="shared" ca="1" si="5"/>
        <v>43918</v>
      </c>
      <c r="X43" s="2">
        <f t="shared" ca="1" si="5"/>
        <v>43919</v>
      </c>
      <c r="Y43" s="2">
        <f t="shared" ca="1" si="5"/>
        <v>43920</v>
      </c>
      <c r="Z43" s="2">
        <f t="shared" ca="1" si="5"/>
        <v>43921</v>
      </c>
      <c r="AA43" s="2">
        <f t="shared" ca="1" si="5"/>
        <v>43922</v>
      </c>
      <c r="AB43" s="2">
        <f t="shared" ca="1" si="5"/>
        <v>43923</v>
      </c>
      <c r="AC43" s="2">
        <f t="shared" ca="1" si="5"/>
        <v>43924</v>
      </c>
      <c r="AD43" s="2">
        <f t="shared" ca="1" si="5"/>
        <v>43925</v>
      </c>
      <c r="AE43" s="2">
        <f t="shared" ca="1" si="5"/>
        <v>43926</v>
      </c>
      <c r="AF43" s="2">
        <f t="shared" ca="1" si="5"/>
        <v>43927</v>
      </c>
      <c r="AG43" s="2">
        <f t="shared" ca="1" si="5"/>
        <v>43928</v>
      </c>
      <c r="AH43" s="2">
        <f t="shared" ca="1" si="5"/>
        <v>43929</v>
      </c>
    </row>
    <row r="44" spans="1:35" x14ac:dyDescent="0.2">
      <c r="C44" s="1" t="e">
        <f ca="1">C32</f>
        <v>#N/A</v>
      </c>
      <c r="D44" s="1" t="e">
        <f ca="1">UPPER(INDEX(Activities[活动],MATCH($C44,Activities[Id],0)))</f>
        <v>#N/A</v>
      </c>
      <c r="E44" s="1" t="e">
        <f t="shared" ref="E44:AH44" ca="1" si="6">IF(ISERROR(F32),E32,NA())</f>
        <v>#N/A</v>
      </c>
      <c r="F44" s="1" t="e">
        <f t="shared" ca="1" si="6"/>
        <v>#N/A</v>
      </c>
      <c r="G44" s="1" t="e">
        <f t="shared" ca="1" si="6"/>
        <v>#N/A</v>
      </c>
      <c r="H44" s="1" t="e">
        <f t="shared" ca="1" si="6"/>
        <v>#N/A</v>
      </c>
      <c r="I44" s="1" t="e">
        <f t="shared" ca="1" si="6"/>
        <v>#N/A</v>
      </c>
      <c r="J44" s="1" t="e">
        <f t="shared" ca="1" si="6"/>
        <v>#N/A</v>
      </c>
      <c r="K44" s="1" t="e">
        <f t="shared" ca="1" si="6"/>
        <v>#N/A</v>
      </c>
      <c r="L44" s="1" t="e">
        <f t="shared" ca="1" si="6"/>
        <v>#N/A</v>
      </c>
      <c r="M44" s="1" t="e">
        <f t="shared" ca="1" si="6"/>
        <v>#N/A</v>
      </c>
      <c r="N44" s="1" t="e">
        <f t="shared" ca="1" si="6"/>
        <v>#N/A</v>
      </c>
      <c r="O44" s="1" t="e">
        <f t="shared" ca="1" si="6"/>
        <v>#N/A</v>
      </c>
      <c r="P44" s="1" t="e">
        <f t="shared" ca="1" si="6"/>
        <v>#N/A</v>
      </c>
      <c r="Q44" s="1" t="e">
        <f t="shared" ca="1" si="6"/>
        <v>#N/A</v>
      </c>
      <c r="R44" s="1" t="e">
        <f t="shared" ca="1" si="6"/>
        <v>#N/A</v>
      </c>
      <c r="S44" s="1" t="e">
        <f t="shared" ca="1" si="6"/>
        <v>#N/A</v>
      </c>
      <c r="T44" s="1" t="e">
        <f t="shared" ca="1" si="6"/>
        <v>#N/A</v>
      </c>
      <c r="U44" s="1" t="e">
        <f t="shared" ca="1" si="6"/>
        <v>#N/A</v>
      </c>
      <c r="V44" s="1" t="e">
        <f t="shared" ca="1" si="6"/>
        <v>#N/A</v>
      </c>
      <c r="W44" s="1" t="e">
        <f t="shared" ca="1" si="6"/>
        <v>#N/A</v>
      </c>
      <c r="X44" s="1" t="e">
        <f t="shared" ca="1" si="6"/>
        <v>#N/A</v>
      </c>
      <c r="Y44" s="1" t="e">
        <f t="shared" ca="1" si="6"/>
        <v>#N/A</v>
      </c>
      <c r="Z44" s="1" t="e">
        <f t="shared" ca="1" si="6"/>
        <v>#N/A</v>
      </c>
      <c r="AA44" s="1" t="e">
        <f t="shared" ca="1" si="6"/>
        <v>#N/A</v>
      </c>
      <c r="AB44" s="1" t="e">
        <f t="shared" ca="1" si="6"/>
        <v>#N/A</v>
      </c>
      <c r="AC44" s="1" t="e">
        <f t="shared" ca="1" si="6"/>
        <v>#N/A</v>
      </c>
      <c r="AD44" s="1" t="e">
        <f t="shared" ca="1" si="6"/>
        <v>#N/A</v>
      </c>
      <c r="AE44" s="1" t="e">
        <f t="shared" ca="1" si="6"/>
        <v>#N/A</v>
      </c>
      <c r="AF44" s="1" t="e">
        <f t="shared" ca="1" si="6"/>
        <v>#N/A</v>
      </c>
      <c r="AG44" s="1" t="e">
        <f t="shared" ca="1" si="6"/>
        <v>#N/A</v>
      </c>
      <c r="AH44" s="1" t="e">
        <f t="shared" ca="1" si="6"/>
        <v>#N/A</v>
      </c>
    </row>
    <row r="45" spans="1:35" x14ac:dyDescent="0.2">
      <c r="C45" s="1" t="e">
        <f t="shared" ref="C45:C52" ca="1" si="7">C33</f>
        <v>#N/A</v>
      </c>
      <c r="D45" s="1" t="e">
        <f ca="1">UPPER(INDEX(Activities[活动],MATCH($C45,Activities[Id],0)))</f>
        <v>#N/A</v>
      </c>
      <c r="E45" s="1" t="e">
        <f t="shared" ref="E45:AH45" ca="1" si="8">IF(ISERROR(F33),E33,NA())</f>
        <v>#N/A</v>
      </c>
      <c r="F45" s="1" t="e">
        <f t="shared" ca="1" si="8"/>
        <v>#N/A</v>
      </c>
      <c r="G45" s="1" t="e">
        <f t="shared" ca="1" si="8"/>
        <v>#N/A</v>
      </c>
      <c r="H45" s="1" t="e">
        <f t="shared" ca="1" si="8"/>
        <v>#N/A</v>
      </c>
      <c r="I45" s="1" t="e">
        <f t="shared" ca="1" si="8"/>
        <v>#N/A</v>
      </c>
      <c r="J45" s="1" t="e">
        <f t="shared" ca="1" si="8"/>
        <v>#N/A</v>
      </c>
      <c r="K45" s="1" t="e">
        <f t="shared" ca="1" si="8"/>
        <v>#N/A</v>
      </c>
      <c r="L45" s="1" t="e">
        <f t="shared" ca="1" si="8"/>
        <v>#N/A</v>
      </c>
      <c r="M45" s="1" t="e">
        <f t="shared" ca="1" si="8"/>
        <v>#N/A</v>
      </c>
      <c r="N45" s="1" t="e">
        <f t="shared" ca="1" si="8"/>
        <v>#N/A</v>
      </c>
      <c r="O45" s="1" t="e">
        <f t="shared" ca="1" si="8"/>
        <v>#N/A</v>
      </c>
      <c r="P45" s="1" t="e">
        <f t="shared" ca="1" si="8"/>
        <v>#N/A</v>
      </c>
      <c r="Q45" s="1" t="e">
        <f t="shared" ca="1" si="8"/>
        <v>#N/A</v>
      </c>
      <c r="R45" s="1" t="e">
        <f t="shared" ca="1" si="8"/>
        <v>#N/A</v>
      </c>
      <c r="S45" s="1" t="e">
        <f t="shared" ca="1" si="8"/>
        <v>#N/A</v>
      </c>
      <c r="T45" s="1" t="e">
        <f t="shared" ca="1" si="8"/>
        <v>#N/A</v>
      </c>
      <c r="U45" s="1" t="e">
        <f t="shared" ca="1" si="8"/>
        <v>#N/A</v>
      </c>
      <c r="V45" s="1" t="e">
        <f t="shared" ca="1" si="8"/>
        <v>#N/A</v>
      </c>
      <c r="W45" s="1" t="e">
        <f t="shared" ca="1" si="8"/>
        <v>#N/A</v>
      </c>
      <c r="X45" s="1" t="e">
        <f t="shared" ca="1" si="8"/>
        <v>#N/A</v>
      </c>
      <c r="Y45" s="1" t="e">
        <f t="shared" ca="1" si="8"/>
        <v>#N/A</v>
      </c>
      <c r="Z45" s="1" t="e">
        <f t="shared" ca="1" si="8"/>
        <v>#N/A</v>
      </c>
      <c r="AA45" s="1" t="e">
        <f t="shared" ca="1" si="8"/>
        <v>#N/A</v>
      </c>
      <c r="AB45" s="1" t="e">
        <f t="shared" ca="1" si="8"/>
        <v>#N/A</v>
      </c>
      <c r="AC45" s="1" t="e">
        <f t="shared" ca="1" si="8"/>
        <v>#N/A</v>
      </c>
      <c r="AD45" s="1" t="e">
        <f t="shared" ca="1" si="8"/>
        <v>#N/A</v>
      </c>
      <c r="AE45" s="1" t="e">
        <f t="shared" ca="1" si="8"/>
        <v>#N/A</v>
      </c>
      <c r="AF45" s="1" t="e">
        <f t="shared" ca="1" si="8"/>
        <v>#N/A</v>
      </c>
      <c r="AG45" s="1" t="e">
        <f t="shared" ca="1" si="8"/>
        <v>#N/A</v>
      </c>
      <c r="AH45" s="1" t="e">
        <f t="shared" ca="1" si="8"/>
        <v>#N/A</v>
      </c>
    </row>
    <row r="46" spans="1:35" x14ac:dyDescent="0.2">
      <c r="C46" s="1" t="e">
        <f t="shared" ca="1" si="7"/>
        <v>#N/A</v>
      </c>
      <c r="D46" s="1" t="e">
        <f ca="1">UPPER(INDEX(Activities[活动],MATCH($C46,Activities[Id],0)))</f>
        <v>#N/A</v>
      </c>
      <c r="E46" s="1" t="e">
        <f t="shared" ref="E46:AH46" ca="1" si="9">IF(ISERROR(F34),E34,NA())</f>
        <v>#N/A</v>
      </c>
      <c r="F46" s="1" t="e">
        <f t="shared" ca="1" si="9"/>
        <v>#N/A</v>
      </c>
      <c r="G46" s="1" t="e">
        <f t="shared" ca="1" si="9"/>
        <v>#N/A</v>
      </c>
      <c r="H46" s="1" t="e">
        <f t="shared" ca="1" si="9"/>
        <v>#N/A</v>
      </c>
      <c r="I46" s="1" t="e">
        <f t="shared" ca="1" si="9"/>
        <v>#N/A</v>
      </c>
      <c r="J46" s="1" t="e">
        <f t="shared" ca="1" si="9"/>
        <v>#N/A</v>
      </c>
      <c r="K46" s="1" t="e">
        <f t="shared" ca="1" si="9"/>
        <v>#N/A</v>
      </c>
      <c r="L46" s="1" t="e">
        <f t="shared" ca="1" si="9"/>
        <v>#N/A</v>
      </c>
      <c r="M46" s="1" t="e">
        <f t="shared" ca="1" si="9"/>
        <v>#N/A</v>
      </c>
      <c r="N46" s="1" t="e">
        <f t="shared" ca="1" si="9"/>
        <v>#N/A</v>
      </c>
      <c r="O46" s="1" t="e">
        <f t="shared" ca="1" si="9"/>
        <v>#N/A</v>
      </c>
      <c r="P46" s="1" t="e">
        <f t="shared" ca="1" si="9"/>
        <v>#N/A</v>
      </c>
      <c r="Q46" s="1" t="e">
        <f t="shared" ca="1" si="9"/>
        <v>#N/A</v>
      </c>
      <c r="R46" s="1" t="e">
        <f t="shared" ca="1" si="9"/>
        <v>#N/A</v>
      </c>
      <c r="S46" s="1" t="e">
        <f t="shared" ca="1" si="9"/>
        <v>#N/A</v>
      </c>
      <c r="T46" s="1" t="e">
        <f t="shared" ca="1" si="9"/>
        <v>#N/A</v>
      </c>
      <c r="U46" s="1" t="e">
        <f t="shared" ca="1" si="9"/>
        <v>#N/A</v>
      </c>
      <c r="V46" s="1" t="e">
        <f t="shared" ca="1" si="9"/>
        <v>#N/A</v>
      </c>
      <c r="W46" s="1" t="e">
        <f t="shared" ca="1" si="9"/>
        <v>#N/A</v>
      </c>
      <c r="X46" s="1" t="e">
        <f t="shared" ca="1" si="9"/>
        <v>#N/A</v>
      </c>
      <c r="Y46" s="1" t="e">
        <f t="shared" ca="1" si="9"/>
        <v>#N/A</v>
      </c>
      <c r="Z46" s="1" t="e">
        <f t="shared" ca="1" si="9"/>
        <v>#N/A</v>
      </c>
      <c r="AA46" s="1" t="e">
        <f t="shared" ca="1" si="9"/>
        <v>#N/A</v>
      </c>
      <c r="AB46" s="1" t="e">
        <f t="shared" ca="1" si="9"/>
        <v>#N/A</v>
      </c>
      <c r="AC46" s="1" t="e">
        <f t="shared" ca="1" si="9"/>
        <v>#N/A</v>
      </c>
      <c r="AD46" s="1" t="e">
        <f t="shared" ca="1" si="9"/>
        <v>#N/A</v>
      </c>
      <c r="AE46" s="1" t="e">
        <f t="shared" ca="1" si="9"/>
        <v>#N/A</v>
      </c>
      <c r="AF46" s="1" t="e">
        <f t="shared" ca="1" si="9"/>
        <v>#N/A</v>
      </c>
      <c r="AG46" s="1" t="e">
        <f t="shared" ca="1" si="9"/>
        <v>#N/A</v>
      </c>
      <c r="AH46" s="1" t="e">
        <f t="shared" ca="1" si="9"/>
        <v>#N/A</v>
      </c>
    </row>
    <row r="47" spans="1:35" x14ac:dyDescent="0.2">
      <c r="C47" s="1" t="e">
        <f t="shared" ca="1" si="7"/>
        <v>#N/A</v>
      </c>
      <c r="D47" s="1" t="e">
        <f ca="1">UPPER(INDEX(Activities[活动],MATCH($C47,Activities[Id],0)))</f>
        <v>#N/A</v>
      </c>
      <c r="E47" s="1" t="e">
        <f t="shared" ref="E47:AH47" ca="1" si="10">IF(ISERROR(F35),E35,NA())</f>
        <v>#N/A</v>
      </c>
      <c r="F47" s="1" t="e">
        <f t="shared" ca="1" si="10"/>
        <v>#N/A</v>
      </c>
      <c r="G47" s="1" t="e">
        <f t="shared" ca="1" si="10"/>
        <v>#N/A</v>
      </c>
      <c r="H47" s="1" t="e">
        <f t="shared" ca="1" si="10"/>
        <v>#N/A</v>
      </c>
      <c r="I47" s="1" t="e">
        <f t="shared" ca="1" si="10"/>
        <v>#N/A</v>
      </c>
      <c r="J47" s="1" t="e">
        <f t="shared" ca="1" si="10"/>
        <v>#N/A</v>
      </c>
      <c r="K47" s="1" t="e">
        <f t="shared" ca="1" si="10"/>
        <v>#N/A</v>
      </c>
      <c r="L47" s="1" t="e">
        <f t="shared" ca="1" si="10"/>
        <v>#N/A</v>
      </c>
      <c r="M47" s="1" t="e">
        <f t="shared" ca="1" si="10"/>
        <v>#N/A</v>
      </c>
      <c r="N47" s="1" t="e">
        <f t="shared" ca="1" si="10"/>
        <v>#N/A</v>
      </c>
      <c r="O47" s="1" t="e">
        <f t="shared" ca="1" si="10"/>
        <v>#N/A</v>
      </c>
      <c r="P47" s="1" t="e">
        <f t="shared" ca="1" si="10"/>
        <v>#N/A</v>
      </c>
      <c r="Q47" s="1" t="e">
        <f t="shared" ca="1" si="10"/>
        <v>#N/A</v>
      </c>
      <c r="R47" s="1" t="e">
        <f t="shared" ca="1" si="10"/>
        <v>#N/A</v>
      </c>
      <c r="S47" s="1" t="e">
        <f t="shared" ca="1" si="10"/>
        <v>#N/A</v>
      </c>
      <c r="T47" s="1" t="e">
        <f t="shared" ca="1" si="10"/>
        <v>#N/A</v>
      </c>
      <c r="U47" s="1" t="e">
        <f t="shared" ca="1" si="10"/>
        <v>#N/A</v>
      </c>
      <c r="V47" s="1" t="e">
        <f t="shared" ca="1" si="10"/>
        <v>#N/A</v>
      </c>
      <c r="W47" s="1" t="e">
        <f t="shared" ca="1" si="10"/>
        <v>#N/A</v>
      </c>
      <c r="X47" s="1" t="e">
        <f t="shared" ca="1" si="10"/>
        <v>#N/A</v>
      </c>
      <c r="Y47" s="1" t="e">
        <f t="shared" ca="1" si="10"/>
        <v>#N/A</v>
      </c>
      <c r="Z47" s="1" t="e">
        <f t="shared" ca="1" si="10"/>
        <v>#N/A</v>
      </c>
      <c r="AA47" s="1" t="e">
        <f t="shared" ca="1" si="10"/>
        <v>#N/A</v>
      </c>
      <c r="AB47" s="1" t="e">
        <f t="shared" ca="1" si="10"/>
        <v>#N/A</v>
      </c>
      <c r="AC47" s="1" t="e">
        <f t="shared" ca="1" si="10"/>
        <v>#N/A</v>
      </c>
      <c r="AD47" s="1" t="e">
        <f t="shared" ca="1" si="10"/>
        <v>#N/A</v>
      </c>
      <c r="AE47" s="1" t="e">
        <f t="shared" ca="1" si="10"/>
        <v>#N/A</v>
      </c>
      <c r="AF47" s="1" t="e">
        <f t="shared" ca="1" si="10"/>
        <v>#N/A</v>
      </c>
      <c r="AG47" s="1" t="e">
        <f t="shared" ca="1" si="10"/>
        <v>#N/A</v>
      </c>
      <c r="AH47" s="1" t="e">
        <f t="shared" ca="1" si="10"/>
        <v>#N/A</v>
      </c>
    </row>
    <row r="48" spans="1:35" x14ac:dyDescent="0.2">
      <c r="C48" s="1">
        <f t="shared" ca="1" si="7"/>
        <v>1</v>
      </c>
      <c r="D48" s="1" t="str">
        <f ca="1">UPPER(INDEX(Activities[活动],MATCH($C48,Activities[Id],0)))</f>
        <v>Project Start</v>
      </c>
      <c r="E48" s="1" t="e">
        <f t="shared" ref="E48:AH48" ca="1" si="11">IF(ISERROR(F36),E36,NA())</f>
        <v>#N/A</v>
      </c>
      <c r="F48" s="1" t="e">
        <f t="shared" ca="1" si="11"/>
        <v>#N/A</v>
      </c>
      <c r="G48" s="1" t="e">
        <f t="shared" ca="1" si="11"/>
        <v>#N/A</v>
      </c>
      <c r="H48" s="1">
        <f t="shared" ca="1" si="11"/>
        <v>7.3000000000000007</v>
      </c>
      <c r="I48" s="1" t="e">
        <f t="shared" ca="1" si="11"/>
        <v>#N/A</v>
      </c>
      <c r="J48" s="1" t="e">
        <f t="shared" ca="1" si="11"/>
        <v>#N/A</v>
      </c>
      <c r="K48" s="1" t="e">
        <f t="shared" ca="1" si="11"/>
        <v>#N/A</v>
      </c>
      <c r="L48" s="1" t="e">
        <f t="shared" ca="1" si="11"/>
        <v>#N/A</v>
      </c>
      <c r="M48" s="1" t="e">
        <f t="shared" ca="1" si="11"/>
        <v>#N/A</v>
      </c>
      <c r="N48" s="1" t="e">
        <f t="shared" ca="1" si="11"/>
        <v>#N/A</v>
      </c>
      <c r="O48" s="1" t="e">
        <f t="shared" ca="1" si="11"/>
        <v>#N/A</v>
      </c>
      <c r="P48" s="1" t="e">
        <f t="shared" ca="1" si="11"/>
        <v>#N/A</v>
      </c>
      <c r="Q48" s="1" t="e">
        <f t="shared" ca="1" si="11"/>
        <v>#N/A</v>
      </c>
      <c r="R48" s="1" t="e">
        <f t="shared" ca="1" si="11"/>
        <v>#N/A</v>
      </c>
      <c r="S48" s="1" t="e">
        <f t="shared" ca="1" si="11"/>
        <v>#N/A</v>
      </c>
      <c r="T48" s="1" t="e">
        <f t="shared" ca="1" si="11"/>
        <v>#N/A</v>
      </c>
      <c r="U48" s="1" t="e">
        <f t="shared" ca="1" si="11"/>
        <v>#N/A</v>
      </c>
      <c r="V48" s="1" t="e">
        <f t="shared" ca="1" si="11"/>
        <v>#N/A</v>
      </c>
      <c r="W48" s="1" t="e">
        <f t="shared" ca="1" si="11"/>
        <v>#N/A</v>
      </c>
      <c r="X48" s="1" t="e">
        <f t="shared" ca="1" si="11"/>
        <v>#N/A</v>
      </c>
      <c r="Y48" s="1" t="e">
        <f t="shared" ca="1" si="11"/>
        <v>#N/A</v>
      </c>
      <c r="Z48" s="1" t="e">
        <f t="shared" ca="1" si="11"/>
        <v>#N/A</v>
      </c>
      <c r="AA48" s="1" t="e">
        <f t="shared" ca="1" si="11"/>
        <v>#N/A</v>
      </c>
      <c r="AB48" s="1" t="e">
        <f t="shared" ca="1" si="11"/>
        <v>#N/A</v>
      </c>
      <c r="AC48" s="1" t="e">
        <f t="shared" ca="1" si="11"/>
        <v>#N/A</v>
      </c>
      <c r="AD48" s="1" t="e">
        <f t="shared" ca="1" si="11"/>
        <v>#N/A</v>
      </c>
      <c r="AE48" s="1" t="e">
        <f t="shared" ca="1" si="11"/>
        <v>#N/A</v>
      </c>
      <c r="AF48" s="1" t="e">
        <f t="shared" ca="1" si="11"/>
        <v>#N/A</v>
      </c>
      <c r="AG48" s="1" t="e">
        <f t="shared" ca="1" si="11"/>
        <v>#N/A</v>
      </c>
      <c r="AH48" s="1" t="e">
        <f t="shared" ca="1" si="11"/>
        <v>#N/A</v>
      </c>
    </row>
    <row r="49" spans="3:34" x14ac:dyDescent="0.2">
      <c r="C49" s="1">
        <f t="shared" ca="1" si="7"/>
        <v>2</v>
      </c>
      <c r="D49" s="1" t="str">
        <f ca="1">UPPER(INDEX(Activities[活动],MATCH($C49,Activities[Id],0)))</f>
        <v>里程碑 1</v>
      </c>
      <c r="E49" s="1" t="e">
        <f t="shared" ref="E49:AH49" ca="1" si="12">IF(ISERROR(F37),E37,NA())</f>
        <v>#N/A</v>
      </c>
      <c r="F49" s="1" t="e">
        <f t="shared" ca="1" si="12"/>
        <v>#N/A</v>
      </c>
      <c r="G49" s="1" t="e">
        <f t="shared" ca="1" si="12"/>
        <v>#N/A</v>
      </c>
      <c r="H49" s="1" t="e">
        <f t="shared" ca="1" si="12"/>
        <v>#N/A</v>
      </c>
      <c r="I49" s="1" t="e">
        <f t="shared" ca="1" si="12"/>
        <v>#N/A</v>
      </c>
      <c r="J49" s="1" t="e">
        <f t="shared" ca="1" si="12"/>
        <v>#N/A</v>
      </c>
      <c r="K49" s="1" t="e">
        <f t="shared" ca="1" si="12"/>
        <v>#N/A</v>
      </c>
      <c r="L49" s="1" t="e">
        <f t="shared" ca="1" si="12"/>
        <v>#N/A</v>
      </c>
      <c r="M49" s="1" t="e">
        <f t="shared" ca="1" si="12"/>
        <v>#N/A</v>
      </c>
      <c r="N49" s="1" t="e">
        <f t="shared" ca="1" si="12"/>
        <v>#N/A</v>
      </c>
      <c r="O49" s="1" t="e">
        <f t="shared" ca="1" si="12"/>
        <v>#N/A</v>
      </c>
      <c r="P49" s="1" t="e">
        <f t="shared" ca="1" si="12"/>
        <v>#N/A</v>
      </c>
      <c r="Q49" s="1" t="e">
        <f t="shared" ca="1" si="12"/>
        <v>#N/A</v>
      </c>
      <c r="R49" s="1" t="e">
        <f t="shared" ca="1" si="12"/>
        <v>#N/A</v>
      </c>
      <c r="S49" s="1" t="e">
        <f t="shared" ca="1" si="12"/>
        <v>#N/A</v>
      </c>
      <c r="T49" s="1" t="e">
        <f t="shared" ca="1" si="12"/>
        <v>#N/A</v>
      </c>
      <c r="U49" s="1">
        <f t="shared" ca="1" si="12"/>
        <v>6.3000000000000007</v>
      </c>
      <c r="V49" s="1" t="e">
        <f t="shared" ca="1" si="12"/>
        <v>#N/A</v>
      </c>
      <c r="W49" s="1" t="e">
        <f t="shared" ca="1" si="12"/>
        <v>#N/A</v>
      </c>
      <c r="X49" s="1" t="e">
        <f t="shared" ca="1" si="12"/>
        <v>#N/A</v>
      </c>
      <c r="Y49" s="1" t="e">
        <f t="shared" ca="1" si="12"/>
        <v>#N/A</v>
      </c>
      <c r="Z49" s="1" t="e">
        <f t="shared" ca="1" si="12"/>
        <v>#N/A</v>
      </c>
      <c r="AA49" s="1" t="e">
        <f t="shared" ca="1" si="12"/>
        <v>#N/A</v>
      </c>
      <c r="AB49" s="1" t="e">
        <f t="shared" ca="1" si="12"/>
        <v>#N/A</v>
      </c>
      <c r="AC49" s="1" t="e">
        <f t="shared" ca="1" si="12"/>
        <v>#N/A</v>
      </c>
      <c r="AD49" s="1" t="e">
        <f t="shared" ca="1" si="12"/>
        <v>#N/A</v>
      </c>
      <c r="AE49" s="1" t="e">
        <f t="shared" ca="1" si="12"/>
        <v>#N/A</v>
      </c>
      <c r="AF49" s="1" t="e">
        <f t="shared" ca="1" si="12"/>
        <v>#N/A</v>
      </c>
      <c r="AG49" s="1" t="e">
        <f t="shared" ca="1" si="12"/>
        <v>#N/A</v>
      </c>
      <c r="AH49" s="1" t="e">
        <f t="shared" ca="1" si="12"/>
        <v>#N/A</v>
      </c>
    </row>
    <row r="50" spans="3:34" x14ac:dyDescent="0.2">
      <c r="C50" s="1">
        <f t="shared" ca="1" si="7"/>
        <v>3</v>
      </c>
      <c r="D50" s="1" t="str">
        <f ca="1">UPPER(INDEX(Activities[活动],MATCH($C50,Activities[Id],0)))</f>
        <v>Milestone 2</v>
      </c>
      <c r="E50" s="1" t="e">
        <f t="shared" ref="E50:AH50" ca="1" si="13">IF(ISERROR(F38),E38,NA())</f>
        <v>#N/A</v>
      </c>
      <c r="F50" s="1" t="e">
        <f t="shared" ca="1" si="13"/>
        <v>#N/A</v>
      </c>
      <c r="G50" s="1" t="e">
        <f t="shared" ca="1" si="13"/>
        <v>#N/A</v>
      </c>
      <c r="H50" s="1" t="e">
        <f t="shared" ca="1" si="13"/>
        <v>#N/A</v>
      </c>
      <c r="I50" s="1" t="e">
        <f t="shared" ca="1" si="13"/>
        <v>#N/A</v>
      </c>
      <c r="J50" s="1" t="e">
        <f t="shared" ca="1" si="13"/>
        <v>#N/A</v>
      </c>
      <c r="K50" s="1" t="e">
        <f t="shared" ca="1" si="13"/>
        <v>#N/A</v>
      </c>
      <c r="L50" s="1" t="e">
        <f t="shared" ca="1" si="13"/>
        <v>#N/A</v>
      </c>
      <c r="M50" s="1" t="e">
        <f t="shared" ca="1" si="13"/>
        <v>#N/A</v>
      </c>
      <c r="N50" s="1" t="e">
        <f t="shared" ca="1" si="13"/>
        <v>#N/A</v>
      </c>
      <c r="O50" s="1" t="e">
        <f t="shared" ca="1" si="13"/>
        <v>#N/A</v>
      </c>
      <c r="P50" s="1" t="e">
        <f t="shared" ca="1" si="13"/>
        <v>#N/A</v>
      </c>
      <c r="Q50" s="1" t="e">
        <f t="shared" ca="1" si="13"/>
        <v>#N/A</v>
      </c>
      <c r="R50" s="1" t="e">
        <f t="shared" ca="1" si="13"/>
        <v>#N/A</v>
      </c>
      <c r="S50" s="1" t="e">
        <f t="shared" ca="1" si="13"/>
        <v>#N/A</v>
      </c>
      <c r="T50" s="1" t="e">
        <f t="shared" ca="1" si="13"/>
        <v>#N/A</v>
      </c>
      <c r="U50" s="1" t="e">
        <f t="shared" ca="1" si="13"/>
        <v>#N/A</v>
      </c>
      <c r="V50" s="1">
        <f t="shared" ca="1" si="13"/>
        <v>5.3000000000000007</v>
      </c>
      <c r="W50" s="1" t="e">
        <f t="shared" ca="1" si="13"/>
        <v>#N/A</v>
      </c>
      <c r="X50" s="1" t="e">
        <f t="shared" ca="1" si="13"/>
        <v>#N/A</v>
      </c>
      <c r="Y50" s="1" t="e">
        <f t="shared" ca="1" si="13"/>
        <v>#N/A</v>
      </c>
      <c r="Z50" s="1" t="e">
        <f t="shared" ca="1" si="13"/>
        <v>#N/A</v>
      </c>
      <c r="AA50" s="1" t="e">
        <f t="shared" ca="1" si="13"/>
        <v>#N/A</v>
      </c>
      <c r="AB50" s="1" t="e">
        <f t="shared" ca="1" si="13"/>
        <v>#N/A</v>
      </c>
      <c r="AC50" s="1" t="e">
        <f t="shared" ca="1" si="13"/>
        <v>#N/A</v>
      </c>
      <c r="AD50" s="1" t="e">
        <f t="shared" ca="1" si="13"/>
        <v>#N/A</v>
      </c>
      <c r="AE50" s="1" t="e">
        <f t="shared" ca="1" si="13"/>
        <v>#N/A</v>
      </c>
      <c r="AF50" s="1" t="e">
        <f t="shared" ca="1" si="13"/>
        <v>#N/A</v>
      </c>
      <c r="AG50" s="1" t="e">
        <f t="shared" ca="1" si="13"/>
        <v>#N/A</v>
      </c>
      <c r="AH50" s="1" t="e">
        <f t="shared" ca="1" si="13"/>
        <v>#N/A</v>
      </c>
    </row>
    <row r="51" spans="3:34" x14ac:dyDescent="0.2">
      <c r="C51" s="1">
        <f t="shared" ca="1" si="7"/>
        <v>4</v>
      </c>
      <c r="D51" s="1" t="str">
        <f ca="1">UPPER(INDEX(Activities[活动],MATCH($C51,Activities[Id],0)))</f>
        <v>Milestone 3</v>
      </c>
      <c r="E51" s="1" t="e">
        <f t="shared" ref="E51:AH51" ca="1" si="14">IF(ISERROR(F39),E39,NA())</f>
        <v>#N/A</v>
      </c>
      <c r="F51" s="1" t="e">
        <f t="shared" ca="1" si="14"/>
        <v>#N/A</v>
      </c>
      <c r="G51" s="1" t="e">
        <f t="shared" ca="1" si="14"/>
        <v>#N/A</v>
      </c>
      <c r="H51" s="1" t="e">
        <f t="shared" ca="1" si="14"/>
        <v>#N/A</v>
      </c>
      <c r="I51" s="1" t="e">
        <f t="shared" ca="1" si="14"/>
        <v>#N/A</v>
      </c>
      <c r="J51" s="1" t="e">
        <f t="shared" ca="1" si="14"/>
        <v>#N/A</v>
      </c>
      <c r="K51" s="1" t="e">
        <f t="shared" ca="1" si="14"/>
        <v>#N/A</v>
      </c>
      <c r="L51" s="1" t="e">
        <f t="shared" ca="1" si="14"/>
        <v>#N/A</v>
      </c>
      <c r="M51" s="1" t="e">
        <f t="shared" ca="1" si="14"/>
        <v>#N/A</v>
      </c>
      <c r="N51" s="1" t="e">
        <f t="shared" ca="1" si="14"/>
        <v>#N/A</v>
      </c>
      <c r="O51" s="1" t="e">
        <f t="shared" ca="1" si="14"/>
        <v>#N/A</v>
      </c>
      <c r="P51" s="1" t="e">
        <f t="shared" ca="1" si="14"/>
        <v>#N/A</v>
      </c>
      <c r="Q51" s="1" t="e">
        <f t="shared" ca="1" si="14"/>
        <v>#N/A</v>
      </c>
      <c r="R51" s="1" t="e">
        <f t="shared" ca="1" si="14"/>
        <v>#N/A</v>
      </c>
      <c r="S51" s="1" t="e">
        <f t="shared" ca="1" si="14"/>
        <v>#N/A</v>
      </c>
      <c r="T51" s="1" t="e">
        <f t="shared" ca="1" si="14"/>
        <v>#N/A</v>
      </c>
      <c r="U51" s="1" t="e">
        <f t="shared" ca="1" si="14"/>
        <v>#N/A</v>
      </c>
      <c r="V51" s="1" t="e">
        <f t="shared" ca="1" si="14"/>
        <v>#N/A</v>
      </c>
      <c r="W51" s="1" t="e">
        <f t="shared" ca="1" si="14"/>
        <v>#N/A</v>
      </c>
      <c r="X51" s="1">
        <f t="shared" ca="1" si="14"/>
        <v>4.3000000000000007</v>
      </c>
      <c r="Y51" s="1" t="e">
        <f t="shared" ca="1" si="14"/>
        <v>#N/A</v>
      </c>
      <c r="Z51" s="1" t="e">
        <f t="shared" ca="1" si="14"/>
        <v>#N/A</v>
      </c>
      <c r="AA51" s="1" t="e">
        <f t="shared" ca="1" si="14"/>
        <v>#N/A</v>
      </c>
      <c r="AB51" s="1" t="e">
        <f t="shared" ca="1" si="14"/>
        <v>#N/A</v>
      </c>
      <c r="AC51" s="1" t="e">
        <f t="shared" ca="1" si="14"/>
        <v>#N/A</v>
      </c>
      <c r="AD51" s="1" t="e">
        <f t="shared" ca="1" si="14"/>
        <v>#N/A</v>
      </c>
      <c r="AE51" s="1" t="e">
        <f t="shared" ca="1" si="14"/>
        <v>#N/A</v>
      </c>
      <c r="AF51" s="1" t="e">
        <f t="shared" ca="1" si="14"/>
        <v>#N/A</v>
      </c>
      <c r="AG51" s="1" t="e">
        <f t="shared" ca="1" si="14"/>
        <v>#N/A</v>
      </c>
      <c r="AH51" s="1" t="e">
        <f t="shared" ca="1" si="14"/>
        <v>#N/A</v>
      </c>
    </row>
    <row r="52" spans="3:34" x14ac:dyDescent="0.2">
      <c r="C52" s="1">
        <f t="shared" ca="1" si="7"/>
        <v>5</v>
      </c>
      <c r="D52" s="1" t="str">
        <f ca="1">UPPER(INDEX(Activities[活动],MATCH($C52,Activities[Id],0)))</f>
        <v>Milestone 4</v>
      </c>
      <c r="E52" s="1" t="e">
        <f t="shared" ref="E52:AH52" ca="1" si="15">IF(ISERROR(F40),E40,NA())</f>
        <v>#N/A</v>
      </c>
      <c r="F52" s="1" t="e">
        <f t="shared" ca="1" si="15"/>
        <v>#N/A</v>
      </c>
      <c r="G52" s="1" t="e">
        <f t="shared" ca="1" si="15"/>
        <v>#N/A</v>
      </c>
      <c r="H52" s="1" t="e">
        <f t="shared" ca="1" si="15"/>
        <v>#N/A</v>
      </c>
      <c r="I52" s="1" t="e">
        <f t="shared" ca="1" si="15"/>
        <v>#N/A</v>
      </c>
      <c r="J52" s="1" t="e">
        <f t="shared" ca="1" si="15"/>
        <v>#N/A</v>
      </c>
      <c r="K52" s="1" t="e">
        <f t="shared" ca="1" si="15"/>
        <v>#N/A</v>
      </c>
      <c r="L52" s="1" t="e">
        <f t="shared" ca="1" si="15"/>
        <v>#N/A</v>
      </c>
      <c r="M52" s="1" t="e">
        <f t="shared" ca="1" si="15"/>
        <v>#N/A</v>
      </c>
      <c r="N52" s="1" t="e">
        <f t="shared" ca="1" si="15"/>
        <v>#N/A</v>
      </c>
      <c r="O52" s="1" t="e">
        <f t="shared" ca="1" si="15"/>
        <v>#N/A</v>
      </c>
      <c r="P52" s="1" t="e">
        <f t="shared" ca="1" si="15"/>
        <v>#N/A</v>
      </c>
      <c r="Q52" s="1" t="e">
        <f t="shared" ca="1" si="15"/>
        <v>#N/A</v>
      </c>
      <c r="R52" s="1" t="e">
        <f t="shared" ca="1" si="15"/>
        <v>#N/A</v>
      </c>
      <c r="S52" s="1" t="e">
        <f t="shared" ca="1" si="15"/>
        <v>#N/A</v>
      </c>
      <c r="T52" s="1" t="e">
        <f t="shared" ca="1" si="15"/>
        <v>#N/A</v>
      </c>
      <c r="U52" s="1" t="e">
        <f t="shared" ca="1" si="15"/>
        <v>#N/A</v>
      </c>
      <c r="V52" s="1" t="e">
        <f t="shared" ca="1" si="15"/>
        <v>#N/A</v>
      </c>
      <c r="W52" s="1" t="e">
        <f t="shared" ca="1" si="15"/>
        <v>#N/A</v>
      </c>
      <c r="X52" s="1" t="e">
        <f t="shared" ca="1" si="15"/>
        <v>#N/A</v>
      </c>
      <c r="Y52" s="1" t="e">
        <f t="shared" ca="1" si="15"/>
        <v>#N/A</v>
      </c>
      <c r="Z52" s="1" t="e">
        <f t="shared" ca="1" si="15"/>
        <v>#N/A</v>
      </c>
      <c r="AA52" s="1" t="e">
        <f t="shared" ca="1" si="15"/>
        <v>#N/A</v>
      </c>
      <c r="AB52" s="1" t="e">
        <f t="shared" ca="1" si="15"/>
        <v>#N/A</v>
      </c>
      <c r="AC52" s="1" t="e">
        <f t="shared" ca="1" si="15"/>
        <v>#N/A</v>
      </c>
      <c r="AD52" s="1" t="e">
        <f t="shared" ca="1" si="15"/>
        <v>#N/A</v>
      </c>
      <c r="AE52" s="1" t="e">
        <f t="shared" ca="1" si="15"/>
        <v>#N/A</v>
      </c>
      <c r="AF52" s="1" t="e">
        <f t="shared" ca="1" si="15"/>
        <v>#N/A</v>
      </c>
      <c r="AG52" s="1" t="e">
        <f t="shared" ca="1" si="15"/>
        <v>#N/A</v>
      </c>
      <c r="AH52" s="1" t="e">
        <f t="shared" ca="1" si="15"/>
        <v>#N/A</v>
      </c>
    </row>
    <row r="55" spans="3:34" x14ac:dyDescent="0.2">
      <c r="E55" s="2">
        <f ca="1">E31</f>
        <v>43900</v>
      </c>
      <c r="F55" s="2">
        <f t="shared" ref="F55:AH55" ca="1" si="16">F31</f>
        <v>43901</v>
      </c>
      <c r="G55" s="2">
        <f t="shared" ca="1" si="16"/>
        <v>43902</v>
      </c>
      <c r="H55" s="2">
        <f t="shared" ca="1" si="16"/>
        <v>43903</v>
      </c>
      <c r="I55" s="2">
        <f t="shared" ca="1" si="16"/>
        <v>43904</v>
      </c>
      <c r="J55" s="2">
        <f t="shared" ca="1" si="16"/>
        <v>43905</v>
      </c>
      <c r="K55" s="2">
        <f t="shared" ca="1" si="16"/>
        <v>43906</v>
      </c>
      <c r="L55" s="2">
        <f t="shared" ca="1" si="16"/>
        <v>43907</v>
      </c>
      <c r="M55" s="2">
        <f t="shared" ca="1" si="16"/>
        <v>43908</v>
      </c>
      <c r="N55" s="2">
        <f t="shared" ca="1" si="16"/>
        <v>43909</v>
      </c>
      <c r="O55" s="2">
        <f t="shared" ca="1" si="16"/>
        <v>43910</v>
      </c>
      <c r="P55" s="2">
        <f t="shared" ca="1" si="16"/>
        <v>43911</v>
      </c>
      <c r="Q55" s="2">
        <f t="shared" ca="1" si="16"/>
        <v>43912</v>
      </c>
      <c r="R55" s="2">
        <f t="shared" ca="1" si="16"/>
        <v>43913</v>
      </c>
      <c r="S55" s="2">
        <f t="shared" ca="1" si="16"/>
        <v>43914</v>
      </c>
      <c r="T55" s="2">
        <f t="shared" ca="1" si="16"/>
        <v>43915</v>
      </c>
      <c r="U55" s="2">
        <f t="shared" ca="1" si="16"/>
        <v>43916</v>
      </c>
      <c r="V55" s="2">
        <f t="shared" ca="1" si="16"/>
        <v>43917</v>
      </c>
      <c r="W55" s="2">
        <f t="shared" ca="1" si="16"/>
        <v>43918</v>
      </c>
      <c r="X55" s="2">
        <f t="shared" ca="1" si="16"/>
        <v>43919</v>
      </c>
      <c r="Y55" s="2">
        <f t="shared" ca="1" si="16"/>
        <v>43920</v>
      </c>
      <c r="Z55" s="2">
        <f t="shared" ca="1" si="16"/>
        <v>43921</v>
      </c>
      <c r="AA55" s="2">
        <f t="shared" ca="1" si="16"/>
        <v>43922</v>
      </c>
      <c r="AB55" s="2">
        <f t="shared" ca="1" si="16"/>
        <v>43923</v>
      </c>
      <c r="AC55" s="2">
        <f t="shared" ca="1" si="16"/>
        <v>43924</v>
      </c>
      <c r="AD55" s="2">
        <f t="shared" ca="1" si="16"/>
        <v>43925</v>
      </c>
      <c r="AE55" s="2">
        <f t="shared" ca="1" si="16"/>
        <v>43926</v>
      </c>
      <c r="AF55" s="2">
        <f t="shared" ca="1" si="16"/>
        <v>43927</v>
      </c>
      <c r="AG55" s="2">
        <f t="shared" ca="1" si="16"/>
        <v>43928</v>
      </c>
      <c r="AH55" s="2">
        <f t="shared" ca="1" si="16"/>
        <v>43929</v>
      </c>
    </row>
    <row r="56" spans="3:34" x14ac:dyDescent="0.2">
      <c r="D56" s="1" t="s">
        <v>28</v>
      </c>
      <c r="E56" s="1" t="e">
        <f t="shared" ref="E56:AH56" ca="1" si="17">IF(E55=$D$3,5,NA())</f>
        <v>#N/A</v>
      </c>
      <c r="F56" s="1" t="e">
        <f t="shared" ca="1" si="17"/>
        <v>#N/A</v>
      </c>
      <c r="G56" s="1" t="e">
        <f t="shared" ca="1" si="17"/>
        <v>#N/A</v>
      </c>
      <c r="H56" s="1">
        <f t="shared" ca="1" si="17"/>
        <v>5</v>
      </c>
      <c r="I56" s="1" t="e">
        <f t="shared" ca="1" si="17"/>
        <v>#N/A</v>
      </c>
      <c r="J56" s="1" t="e">
        <f t="shared" ca="1" si="17"/>
        <v>#N/A</v>
      </c>
      <c r="K56" s="1" t="e">
        <f t="shared" ca="1" si="17"/>
        <v>#N/A</v>
      </c>
      <c r="L56" s="1" t="e">
        <f t="shared" ca="1" si="17"/>
        <v>#N/A</v>
      </c>
      <c r="M56" s="1" t="e">
        <f t="shared" ca="1" si="17"/>
        <v>#N/A</v>
      </c>
      <c r="N56" s="1" t="e">
        <f t="shared" ca="1" si="17"/>
        <v>#N/A</v>
      </c>
      <c r="O56" s="1" t="e">
        <f t="shared" ca="1" si="17"/>
        <v>#N/A</v>
      </c>
      <c r="P56" s="1" t="e">
        <f t="shared" ca="1" si="17"/>
        <v>#N/A</v>
      </c>
      <c r="Q56" s="1" t="e">
        <f t="shared" ca="1" si="17"/>
        <v>#N/A</v>
      </c>
      <c r="R56" s="1" t="e">
        <f t="shared" ca="1" si="17"/>
        <v>#N/A</v>
      </c>
      <c r="S56" s="1" t="e">
        <f t="shared" ca="1" si="17"/>
        <v>#N/A</v>
      </c>
      <c r="T56" s="1" t="e">
        <f t="shared" ca="1" si="17"/>
        <v>#N/A</v>
      </c>
      <c r="U56" s="1" t="e">
        <f t="shared" ca="1" si="17"/>
        <v>#N/A</v>
      </c>
      <c r="V56" s="1" t="e">
        <f t="shared" ca="1" si="17"/>
        <v>#N/A</v>
      </c>
      <c r="W56" s="1" t="e">
        <f t="shared" ca="1" si="17"/>
        <v>#N/A</v>
      </c>
      <c r="X56" s="1" t="e">
        <f t="shared" ca="1" si="17"/>
        <v>#N/A</v>
      </c>
      <c r="Y56" s="1" t="e">
        <f t="shared" ca="1" si="17"/>
        <v>#N/A</v>
      </c>
      <c r="Z56" s="1" t="e">
        <f t="shared" ca="1" si="17"/>
        <v>#N/A</v>
      </c>
      <c r="AA56" s="1" t="e">
        <f t="shared" ca="1" si="17"/>
        <v>#N/A</v>
      </c>
      <c r="AB56" s="1" t="e">
        <f t="shared" ca="1" si="17"/>
        <v>#N/A</v>
      </c>
      <c r="AC56" s="1" t="e">
        <f t="shared" ca="1" si="17"/>
        <v>#N/A</v>
      </c>
      <c r="AD56" s="1" t="e">
        <f t="shared" ca="1" si="17"/>
        <v>#N/A</v>
      </c>
      <c r="AE56" s="1" t="e">
        <f t="shared" ca="1" si="17"/>
        <v>#N/A</v>
      </c>
      <c r="AF56" s="1" t="e">
        <f t="shared" ca="1" si="17"/>
        <v>#N/A</v>
      </c>
      <c r="AG56" s="1" t="e">
        <f t="shared" ca="1" si="17"/>
        <v>#N/A</v>
      </c>
      <c r="AH56" s="1" t="e">
        <f t="shared" ca="1" si="17"/>
        <v>#N/A</v>
      </c>
    </row>
    <row r="58" spans="3:34" x14ac:dyDescent="0.2">
      <c r="D58" s="4">
        <f ca="1">DATE(YEAR(MIN(E55:AH55)),MONTH(MIN(E55:AH55)),1)</f>
        <v>43891</v>
      </c>
      <c r="E58" s="1">
        <f ca="1">IF(MEDIAN($D58,E$55,EOMONTH($D58,0))=E$55,0.5,NA())</f>
        <v>0.5</v>
      </c>
      <c r="F58" s="1">
        <f t="shared" ref="F58:AH58" ca="1" si="18">IF(MEDIAN($D58,F$55,EOMONTH($D58,0))=F$55,0.5,NA())</f>
        <v>0.5</v>
      </c>
      <c r="G58" s="1">
        <f t="shared" ca="1" si="18"/>
        <v>0.5</v>
      </c>
      <c r="H58" s="1">
        <f t="shared" ca="1" si="18"/>
        <v>0.5</v>
      </c>
      <c r="I58" s="1">
        <f t="shared" ca="1" si="18"/>
        <v>0.5</v>
      </c>
      <c r="J58" s="1">
        <f t="shared" ca="1" si="18"/>
        <v>0.5</v>
      </c>
      <c r="K58" s="1">
        <f t="shared" ca="1" si="18"/>
        <v>0.5</v>
      </c>
      <c r="L58" s="1">
        <f t="shared" ca="1" si="18"/>
        <v>0.5</v>
      </c>
      <c r="M58" s="1">
        <f t="shared" ca="1" si="18"/>
        <v>0.5</v>
      </c>
      <c r="N58" s="1">
        <f t="shared" ca="1" si="18"/>
        <v>0.5</v>
      </c>
      <c r="O58" s="1">
        <f t="shared" ca="1" si="18"/>
        <v>0.5</v>
      </c>
      <c r="P58" s="1">
        <f t="shared" ca="1" si="18"/>
        <v>0.5</v>
      </c>
      <c r="Q58" s="1">
        <f t="shared" ca="1" si="18"/>
        <v>0.5</v>
      </c>
      <c r="R58" s="1">
        <f t="shared" ca="1" si="18"/>
        <v>0.5</v>
      </c>
      <c r="S58" s="1">
        <f t="shared" ca="1" si="18"/>
        <v>0.5</v>
      </c>
      <c r="T58" s="1">
        <f t="shared" ca="1" si="18"/>
        <v>0.5</v>
      </c>
      <c r="U58" s="1">
        <f t="shared" ca="1" si="18"/>
        <v>0.5</v>
      </c>
      <c r="V58" s="1">
        <f t="shared" ca="1" si="18"/>
        <v>0.5</v>
      </c>
      <c r="W58" s="1">
        <f t="shared" ca="1" si="18"/>
        <v>0.5</v>
      </c>
      <c r="X58" s="1">
        <f t="shared" ca="1" si="18"/>
        <v>0.5</v>
      </c>
      <c r="Y58" s="1">
        <f t="shared" ca="1" si="18"/>
        <v>0.5</v>
      </c>
      <c r="Z58" s="1">
        <f t="shared" ca="1" si="18"/>
        <v>0.5</v>
      </c>
      <c r="AA58" s="1" t="e">
        <f t="shared" ca="1" si="18"/>
        <v>#N/A</v>
      </c>
      <c r="AB58" s="1" t="e">
        <f t="shared" ca="1" si="18"/>
        <v>#N/A</v>
      </c>
      <c r="AC58" s="1" t="e">
        <f t="shared" ca="1" si="18"/>
        <v>#N/A</v>
      </c>
      <c r="AD58" s="1" t="e">
        <f t="shared" ca="1" si="18"/>
        <v>#N/A</v>
      </c>
      <c r="AE58" s="1" t="e">
        <f t="shared" ca="1" si="18"/>
        <v>#N/A</v>
      </c>
      <c r="AF58" s="1" t="e">
        <f t="shared" ca="1" si="18"/>
        <v>#N/A</v>
      </c>
      <c r="AG58" s="1" t="e">
        <f t="shared" ca="1" si="18"/>
        <v>#N/A</v>
      </c>
      <c r="AH58" s="1" t="e">
        <f t="shared" ca="1" si="18"/>
        <v>#N/A</v>
      </c>
    </row>
    <row r="59" spans="3:34" x14ac:dyDescent="0.2">
      <c r="D59" s="5" t="str">
        <f ca="1">TEXT(D58,"[$-804]yyyy年m月")&amp;" - Top Band"</f>
        <v>2020年Mar - Top Band</v>
      </c>
      <c r="E59" s="1">
        <f ca="1">E58+12.5</f>
        <v>13</v>
      </c>
      <c r="F59" s="1">
        <f t="shared" ref="F59:AH59" ca="1" si="19">F58+12.5</f>
        <v>13</v>
      </c>
      <c r="G59" s="1">
        <f t="shared" ca="1" si="19"/>
        <v>13</v>
      </c>
      <c r="H59" s="1">
        <f t="shared" ca="1" si="19"/>
        <v>13</v>
      </c>
      <c r="I59" s="1">
        <f t="shared" ca="1" si="19"/>
        <v>13</v>
      </c>
      <c r="J59" s="1">
        <f t="shared" ca="1" si="19"/>
        <v>13</v>
      </c>
      <c r="K59" s="1">
        <f t="shared" ca="1" si="19"/>
        <v>13</v>
      </c>
      <c r="L59" s="1">
        <f t="shared" ca="1" si="19"/>
        <v>13</v>
      </c>
      <c r="M59" s="1">
        <f t="shared" ca="1" si="19"/>
        <v>13</v>
      </c>
      <c r="N59" s="1">
        <f t="shared" ca="1" si="19"/>
        <v>13</v>
      </c>
      <c r="O59" s="1">
        <f t="shared" ca="1" si="19"/>
        <v>13</v>
      </c>
      <c r="P59" s="1">
        <f t="shared" ca="1" si="19"/>
        <v>13</v>
      </c>
      <c r="Q59" s="1">
        <f t="shared" ca="1" si="19"/>
        <v>13</v>
      </c>
      <c r="R59" s="1">
        <f t="shared" ca="1" si="19"/>
        <v>13</v>
      </c>
      <c r="S59" s="1">
        <f t="shared" ca="1" si="19"/>
        <v>13</v>
      </c>
      <c r="T59" s="1">
        <f t="shared" ca="1" si="19"/>
        <v>13</v>
      </c>
      <c r="U59" s="1">
        <f t="shared" ca="1" si="19"/>
        <v>13</v>
      </c>
      <c r="V59" s="1">
        <f t="shared" ca="1" si="19"/>
        <v>13</v>
      </c>
      <c r="W59" s="1">
        <f t="shared" ca="1" si="19"/>
        <v>13</v>
      </c>
      <c r="X59" s="1">
        <f t="shared" ca="1" si="19"/>
        <v>13</v>
      </c>
      <c r="Y59" s="1">
        <f t="shared" ca="1" si="19"/>
        <v>13</v>
      </c>
      <c r="Z59" s="1">
        <f t="shared" ca="1" si="19"/>
        <v>13</v>
      </c>
      <c r="AA59" s="1" t="e">
        <f t="shared" ca="1" si="19"/>
        <v>#N/A</v>
      </c>
      <c r="AB59" s="1" t="e">
        <f t="shared" ca="1" si="19"/>
        <v>#N/A</v>
      </c>
      <c r="AC59" s="1" t="e">
        <f t="shared" ca="1" si="19"/>
        <v>#N/A</v>
      </c>
      <c r="AD59" s="1" t="e">
        <f t="shared" ca="1" si="19"/>
        <v>#N/A</v>
      </c>
      <c r="AE59" s="1" t="e">
        <f t="shared" ca="1" si="19"/>
        <v>#N/A</v>
      </c>
      <c r="AF59" s="1" t="e">
        <f t="shared" ca="1" si="19"/>
        <v>#N/A</v>
      </c>
      <c r="AG59" s="1" t="e">
        <f t="shared" ca="1" si="19"/>
        <v>#N/A</v>
      </c>
      <c r="AH59" s="1" t="e">
        <f t="shared" ca="1" si="19"/>
        <v>#N/A</v>
      </c>
    </row>
    <row r="60" spans="3:34" x14ac:dyDescent="0.2">
      <c r="D60" s="5"/>
    </row>
    <row r="61" spans="3:34" x14ac:dyDescent="0.2">
      <c r="D61" s="4">
        <f ca="1">EOMONTH(D58,0)+1</f>
        <v>43922</v>
      </c>
      <c r="E61" s="1" t="e">
        <f ca="1">IF(MEDIAN($D61,E$55,EOMONTH($D61,0))=E$55,0.5,NA())</f>
        <v>#N/A</v>
      </c>
      <c r="F61" s="1" t="e">
        <f t="shared" ref="F61:AH61" ca="1" si="20">IF(MEDIAN($D61,F$55,EOMONTH($D61,0))=F$55,0.5,NA())</f>
        <v>#N/A</v>
      </c>
      <c r="G61" s="1" t="e">
        <f t="shared" ca="1" si="20"/>
        <v>#N/A</v>
      </c>
      <c r="H61" s="1" t="e">
        <f t="shared" ca="1" si="20"/>
        <v>#N/A</v>
      </c>
      <c r="I61" s="1" t="e">
        <f t="shared" ca="1" si="20"/>
        <v>#N/A</v>
      </c>
      <c r="J61" s="1" t="e">
        <f t="shared" ca="1" si="20"/>
        <v>#N/A</v>
      </c>
      <c r="K61" s="1" t="e">
        <f t="shared" ca="1" si="20"/>
        <v>#N/A</v>
      </c>
      <c r="L61" s="1" t="e">
        <f t="shared" ca="1" si="20"/>
        <v>#N/A</v>
      </c>
      <c r="M61" s="1" t="e">
        <f t="shared" ca="1" si="20"/>
        <v>#N/A</v>
      </c>
      <c r="N61" s="1" t="e">
        <f t="shared" ca="1" si="20"/>
        <v>#N/A</v>
      </c>
      <c r="O61" s="1" t="e">
        <f t="shared" ca="1" si="20"/>
        <v>#N/A</v>
      </c>
      <c r="P61" s="1" t="e">
        <f t="shared" ca="1" si="20"/>
        <v>#N/A</v>
      </c>
      <c r="Q61" s="1" t="e">
        <f t="shared" ca="1" si="20"/>
        <v>#N/A</v>
      </c>
      <c r="R61" s="1" t="e">
        <f t="shared" ca="1" si="20"/>
        <v>#N/A</v>
      </c>
      <c r="S61" s="1" t="e">
        <f t="shared" ca="1" si="20"/>
        <v>#N/A</v>
      </c>
      <c r="T61" s="1" t="e">
        <f t="shared" ca="1" si="20"/>
        <v>#N/A</v>
      </c>
      <c r="U61" s="1" t="e">
        <f t="shared" ca="1" si="20"/>
        <v>#N/A</v>
      </c>
      <c r="V61" s="1" t="e">
        <f t="shared" ca="1" si="20"/>
        <v>#N/A</v>
      </c>
      <c r="W61" s="1" t="e">
        <f t="shared" ca="1" si="20"/>
        <v>#N/A</v>
      </c>
      <c r="X61" s="1" t="e">
        <f t="shared" ca="1" si="20"/>
        <v>#N/A</v>
      </c>
      <c r="Y61" s="1" t="e">
        <f t="shared" ca="1" si="20"/>
        <v>#N/A</v>
      </c>
      <c r="Z61" s="1" t="e">
        <f t="shared" ca="1" si="20"/>
        <v>#N/A</v>
      </c>
      <c r="AA61" s="1">
        <f t="shared" ca="1" si="20"/>
        <v>0.5</v>
      </c>
      <c r="AB61" s="1">
        <f t="shared" ca="1" si="20"/>
        <v>0.5</v>
      </c>
      <c r="AC61" s="1">
        <f t="shared" ca="1" si="20"/>
        <v>0.5</v>
      </c>
      <c r="AD61" s="1">
        <f t="shared" ca="1" si="20"/>
        <v>0.5</v>
      </c>
      <c r="AE61" s="1">
        <f t="shared" ca="1" si="20"/>
        <v>0.5</v>
      </c>
      <c r="AF61" s="1">
        <f t="shared" ca="1" si="20"/>
        <v>0.5</v>
      </c>
      <c r="AG61" s="1">
        <f t="shared" ca="1" si="20"/>
        <v>0.5</v>
      </c>
      <c r="AH61" s="1">
        <f t="shared" ca="1" si="20"/>
        <v>0.5</v>
      </c>
    </row>
    <row r="62" spans="3:34" x14ac:dyDescent="0.2">
      <c r="D62" s="5" t="str">
        <f ca="1">TEXT(D61,"[$-804]yyyy年m月")&amp;" - Top Band"</f>
        <v>2020年Apr - Top Band</v>
      </c>
      <c r="E62" s="1" t="e">
        <f ca="1">E61+12.5</f>
        <v>#N/A</v>
      </c>
      <c r="F62" s="1" t="e">
        <f t="shared" ref="F62:AH62" ca="1" si="21">F61+12.5</f>
        <v>#N/A</v>
      </c>
      <c r="G62" s="1" t="e">
        <f t="shared" ca="1" si="21"/>
        <v>#N/A</v>
      </c>
      <c r="H62" s="1" t="e">
        <f t="shared" ca="1" si="21"/>
        <v>#N/A</v>
      </c>
      <c r="I62" s="1" t="e">
        <f t="shared" ca="1" si="21"/>
        <v>#N/A</v>
      </c>
      <c r="J62" s="1" t="e">
        <f t="shared" ca="1" si="21"/>
        <v>#N/A</v>
      </c>
      <c r="K62" s="1" t="e">
        <f t="shared" ca="1" si="21"/>
        <v>#N/A</v>
      </c>
      <c r="L62" s="1" t="e">
        <f t="shared" ca="1" si="21"/>
        <v>#N/A</v>
      </c>
      <c r="M62" s="1" t="e">
        <f t="shared" ca="1" si="21"/>
        <v>#N/A</v>
      </c>
      <c r="N62" s="1" t="e">
        <f t="shared" ca="1" si="21"/>
        <v>#N/A</v>
      </c>
      <c r="O62" s="1" t="e">
        <f t="shared" ca="1" si="21"/>
        <v>#N/A</v>
      </c>
      <c r="P62" s="1" t="e">
        <f t="shared" ca="1" si="21"/>
        <v>#N/A</v>
      </c>
      <c r="Q62" s="1" t="e">
        <f t="shared" ca="1" si="21"/>
        <v>#N/A</v>
      </c>
      <c r="R62" s="1" t="e">
        <f t="shared" ca="1" si="21"/>
        <v>#N/A</v>
      </c>
      <c r="S62" s="1" t="e">
        <f t="shared" ca="1" si="21"/>
        <v>#N/A</v>
      </c>
      <c r="T62" s="1" t="e">
        <f t="shared" ca="1" si="21"/>
        <v>#N/A</v>
      </c>
      <c r="U62" s="1" t="e">
        <f t="shared" ca="1" si="21"/>
        <v>#N/A</v>
      </c>
      <c r="V62" s="1" t="e">
        <f t="shared" ca="1" si="21"/>
        <v>#N/A</v>
      </c>
      <c r="W62" s="1" t="e">
        <f t="shared" ca="1" si="21"/>
        <v>#N/A</v>
      </c>
      <c r="X62" s="1" t="e">
        <f t="shared" ca="1" si="21"/>
        <v>#N/A</v>
      </c>
      <c r="Y62" s="1" t="e">
        <f t="shared" ca="1" si="21"/>
        <v>#N/A</v>
      </c>
      <c r="Z62" s="1" t="e">
        <f t="shared" ca="1" si="21"/>
        <v>#N/A</v>
      </c>
      <c r="AA62" s="1">
        <f t="shared" ca="1" si="21"/>
        <v>13</v>
      </c>
      <c r="AB62" s="1">
        <f t="shared" ca="1" si="21"/>
        <v>13</v>
      </c>
      <c r="AC62" s="1">
        <f t="shared" ca="1" si="21"/>
        <v>13</v>
      </c>
      <c r="AD62" s="1">
        <f t="shared" ca="1" si="21"/>
        <v>13</v>
      </c>
      <c r="AE62" s="1">
        <f t="shared" ca="1" si="21"/>
        <v>13</v>
      </c>
      <c r="AF62" s="1">
        <f t="shared" ca="1" si="21"/>
        <v>13</v>
      </c>
      <c r="AG62" s="1">
        <f t="shared" ca="1" si="21"/>
        <v>13</v>
      </c>
      <c r="AH62" s="1">
        <f t="shared" ca="1" si="21"/>
        <v>13</v>
      </c>
    </row>
    <row r="63" spans="3:34" x14ac:dyDescent="0.2">
      <c r="D63" s="5"/>
    </row>
    <row r="65" spans="4:34" x14ac:dyDescent="0.2">
      <c r="D65" s="4">
        <f ca="1">D58+1</f>
        <v>43892</v>
      </c>
      <c r="E65" s="1" t="e">
        <f ca="1">IF(MEDIAN($D65,E$55)=E$55,0.5,NA())</f>
        <v>#N/A</v>
      </c>
      <c r="F65" s="1" t="e">
        <f t="shared" ref="F65:AH66" ca="1" si="22">IF(MEDIAN($D65,F$55)=F$55,0.5,NA())</f>
        <v>#N/A</v>
      </c>
      <c r="G65" s="1" t="e">
        <f t="shared" ca="1" si="22"/>
        <v>#N/A</v>
      </c>
      <c r="H65" s="1" t="e">
        <f t="shared" ca="1" si="22"/>
        <v>#N/A</v>
      </c>
      <c r="I65" s="1" t="e">
        <f t="shared" ca="1" si="22"/>
        <v>#N/A</v>
      </c>
      <c r="J65" s="1" t="e">
        <f t="shared" ca="1" si="22"/>
        <v>#N/A</v>
      </c>
      <c r="K65" s="1" t="e">
        <f t="shared" ca="1" si="22"/>
        <v>#N/A</v>
      </c>
      <c r="L65" s="1" t="e">
        <f t="shared" ca="1" si="22"/>
        <v>#N/A</v>
      </c>
      <c r="M65" s="1" t="e">
        <f t="shared" ca="1" si="22"/>
        <v>#N/A</v>
      </c>
      <c r="N65" s="1" t="e">
        <f t="shared" ca="1" si="22"/>
        <v>#N/A</v>
      </c>
      <c r="O65" s="1" t="e">
        <f t="shared" ca="1" si="22"/>
        <v>#N/A</v>
      </c>
      <c r="P65" s="1" t="e">
        <f t="shared" ca="1" si="22"/>
        <v>#N/A</v>
      </c>
      <c r="Q65" s="1" t="e">
        <f t="shared" ca="1" si="22"/>
        <v>#N/A</v>
      </c>
      <c r="R65" s="1" t="e">
        <f t="shared" ca="1" si="22"/>
        <v>#N/A</v>
      </c>
      <c r="S65" s="1" t="e">
        <f t="shared" ca="1" si="22"/>
        <v>#N/A</v>
      </c>
      <c r="T65" s="1" t="e">
        <f t="shared" ca="1" si="22"/>
        <v>#N/A</v>
      </c>
      <c r="U65" s="1" t="e">
        <f t="shared" ca="1" si="22"/>
        <v>#N/A</v>
      </c>
      <c r="V65" s="1" t="e">
        <f t="shared" ca="1" si="22"/>
        <v>#N/A</v>
      </c>
      <c r="W65" s="1" t="e">
        <f t="shared" ca="1" si="22"/>
        <v>#N/A</v>
      </c>
      <c r="X65" s="1" t="e">
        <f t="shared" ca="1" si="22"/>
        <v>#N/A</v>
      </c>
      <c r="Y65" s="1" t="e">
        <f t="shared" ca="1" si="22"/>
        <v>#N/A</v>
      </c>
      <c r="Z65" s="1" t="e">
        <f t="shared" ca="1" si="22"/>
        <v>#N/A</v>
      </c>
      <c r="AA65" s="1" t="e">
        <f t="shared" ca="1" si="22"/>
        <v>#N/A</v>
      </c>
      <c r="AB65" s="1" t="e">
        <f t="shared" ca="1" si="22"/>
        <v>#N/A</v>
      </c>
      <c r="AC65" s="1" t="e">
        <f t="shared" ca="1" si="22"/>
        <v>#N/A</v>
      </c>
      <c r="AD65" s="1" t="e">
        <f t="shared" ca="1" si="22"/>
        <v>#N/A</v>
      </c>
      <c r="AE65" s="1" t="e">
        <f t="shared" ca="1" si="22"/>
        <v>#N/A</v>
      </c>
      <c r="AF65" s="1" t="e">
        <f t="shared" ca="1" si="22"/>
        <v>#N/A</v>
      </c>
      <c r="AG65" s="1" t="e">
        <f t="shared" ca="1" si="22"/>
        <v>#N/A</v>
      </c>
      <c r="AH65" s="1" t="e">
        <f t="shared" ca="1" si="22"/>
        <v>#N/A</v>
      </c>
    </row>
    <row r="66" spans="4:34" x14ac:dyDescent="0.2">
      <c r="D66" s="4">
        <f ca="1">D61+1</f>
        <v>43923</v>
      </c>
      <c r="E66" s="1" t="e">
        <f ca="1">IF(MEDIAN($D66,E$55)=E$55,0.5,NA())</f>
        <v>#N/A</v>
      </c>
      <c r="F66" s="1" t="e">
        <f t="shared" ca="1" si="22"/>
        <v>#N/A</v>
      </c>
      <c r="G66" s="1" t="e">
        <f t="shared" ca="1" si="22"/>
        <v>#N/A</v>
      </c>
      <c r="H66" s="1" t="e">
        <f t="shared" ca="1" si="22"/>
        <v>#N/A</v>
      </c>
      <c r="I66" s="1" t="e">
        <f t="shared" ca="1" si="22"/>
        <v>#N/A</v>
      </c>
      <c r="J66" s="1" t="e">
        <f t="shared" ca="1" si="22"/>
        <v>#N/A</v>
      </c>
      <c r="K66" s="1" t="e">
        <f t="shared" ca="1" si="22"/>
        <v>#N/A</v>
      </c>
      <c r="L66" s="1" t="e">
        <f t="shared" ca="1" si="22"/>
        <v>#N/A</v>
      </c>
      <c r="M66" s="1" t="e">
        <f t="shared" ca="1" si="22"/>
        <v>#N/A</v>
      </c>
      <c r="N66" s="1" t="e">
        <f t="shared" ca="1" si="22"/>
        <v>#N/A</v>
      </c>
      <c r="O66" s="1" t="e">
        <f t="shared" ca="1" si="22"/>
        <v>#N/A</v>
      </c>
      <c r="P66" s="1" t="e">
        <f t="shared" ca="1" si="22"/>
        <v>#N/A</v>
      </c>
      <c r="Q66" s="1" t="e">
        <f t="shared" ca="1" si="22"/>
        <v>#N/A</v>
      </c>
      <c r="R66" s="1" t="e">
        <f t="shared" ca="1" si="22"/>
        <v>#N/A</v>
      </c>
      <c r="S66" s="1" t="e">
        <f t="shared" ca="1" si="22"/>
        <v>#N/A</v>
      </c>
      <c r="T66" s="1" t="e">
        <f t="shared" ca="1" si="22"/>
        <v>#N/A</v>
      </c>
      <c r="U66" s="1" t="e">
        <f t="shared" ca="1" si="22"/>
        <v>#N/A</v>
      </c>
      <c r="V66" s="1" t="e">
        <f t="shared" ca="1" si="22"/>
        <v>#N/A</v>
      </c>
      <c r="W66" s="1" t="e">
        <f t="shared" ca="1" si="22"/>
        <v>#N/A</v>
      </c>
      <c r="X66" s="1" t="e">
        <f t="shared" ca="1" si="22"/>
        <v>#N/A</v>
      </c>
      <c r="Y66" s="1" t="e">
        <f t="shared" ca="1" si="22"/>
        <v>#N/A</v>
      </c>
      <c r="Z66" s="1" t="e">
        <f t="shared" ca="1" si="22"/>
        <v>#N/A</v>
      </c>
      <c r="AA66" s="1" t="e">
        <f t="shared" ca="1" si="22"/>
        <v>#N/A</v>
      </c>
      <c r="AB66" s="1">
        <f t="shared" ca="1" si="22"/>
        <v>0.5</v>
      </c>
      <c r="AC66" s="1" t="e">
        <f t="shared" ca="1" si="22"/>
        <v>#N/A</v>
      </c>
      <c r="AD66" s="1" t="e">
        <f t="shared" ca="1" si="22"/>
        <v>#N/A</v>
      </c>
      <c r="AE66" s="1" t="e">
        <f t="shared" ca="1" si="22"/>
        <v>#N/A</v>
      </c>
      <c r="AF66" s="1" t="e">
        <f t="shared" ca="1" si="22"/>
        <v>#N/A</v>
      </c>
      <c r="AG66" s="1" t="e">
        <f t="shared" ca="1" si="22"/>
        <v>#N/A</v>
      </c>
      <c r="AH66" s="1" t="e">
        <f t="shared" ca="1" si="22"/>
        <v>#N/A</v>
      </c>
    </row>
    <row r="69" spans="4:34" x14ac:dyDescent="0.2">
      <c r="E69" s="1">
        <v>2.5</v>
      </c>
      <c r="F69" s="1">
        <f>E69</f>
        <v>2.5</v>
      </c>
      <c r="G69" s="1">
        <f t="shared" ref="G69:AH71" si="23">F69</f>
        <v>2.5</v>
      </c>
      <c r="H69" s="1">
        <f t="shared" si="23"/>
        <v>2.5</v>
      </c>
      <c r="I69" s="1">
        <f t="shared" si="23"/>
        <v>2.5</v>
      </c>
      <c r="J69" s="1">
        <f t="shared" si="23"/>
        <v>2.5</v>
      </c>
      <c r="K69" s="1">
        <f t="shared" si="23"/>
        <v>2.5</v>
      </c>
      <c r="L69" s="1">
        <f t="shared" si="23"/>
        <v>2.5</v>
      </c>
      <c r="M69" s="1">
        <f t="shared" si="23"/>
        <v>2.5</v>
      </c>
      <c r="N69" s="1">
        <f t="shared" si="23"/>
        <v>2.5</v>
      </c>
      <c r="O69" s="1">
        <f t="shared" si="23"/>
        <v>2.5</v>
      </c>
      <c r="P69" s="1">
        <f t="shared" si="23"/>
        <v>2.5</v>
      </c>
      <c r="Q69" s="1">
        <f t="shared" si="23"/>
        <v>2.5</v>
      </c>
      <c r="R69" s="1">
        <f t="shared" si="23"/>
        <v>2.5</v>
      </c>
      <c r="S69" s="1">
        <f t="shared" si="23"/>
        <v>2.5</v>
      </c>
      <c r="T69" s="1">
        <f t="shared" si="23"/>
        <v>2.5</v>
      </c>
      <c r="U69" s="1">
        <f t="shared" si="23"/>
        <v>2.5</v>
      </c>
      <c r="V69" s="1">
        <f t="shared" si="23"/>
        <v>2.5</v>
      </c>
      <c r="W69" s="1">
        <f t="shared" si="23"/>
        <v>2.5</v>
      </c>
      <c r="X69" s="1">
        <f t="shared" si="23"/>
        <v>2.5</v>
      </c>
      <c r="Y69" s="1">
        <f t="shared" si="23"/>
        <v>2.5</v>
      </c>
      <c r="Z69" s="1">
        <f t="shared" si="23"/>
        <v>2.5</v>
      </c>
      <c r="AA69" s="1">
        <f t="shared" si="23"/>
        <v>2.5</v>
      </c>
      <c r="AB69" s="1">
        <f t="shared" si="23"/>
        <v>2.5</v>
      </c>
      <c r="AC69" s="1">
        <f t="shared" si="23"/>
        <v>2.5</v>
      </c>
      <c r="AD69" s="1">
        <f t="shared" si="23"/>
        <v>2.5</v>
      </c>
      <c r="AE69" s="1">
        <f t="shared" si="23"/>
        <v>2.5</v>
      </c>
      <c r="AF69" s="1">
        <f t="shared" si="23"/>
        <v>2.5</v>
      </c>
      <c r="AG69" s="1">
        <f t="shared" si="23"/>
        <v>2.5</v>
      </c>
      <c r="AH69" s="1">
        <f t="shared" si="23"/>
        <v>2.5</v>
      </c>
    </row>
    <row r="70" spans="4:34" x14ac:dyDescent="0.2">
      <c r="D70" s="1">
        <v>3</v>
      </c>
      <c r="E70" s="1" t="str">
        <f t="shared" ref="E70:AH70" ca="1" si="24">LEFT(UPPER(TEXT(E55,"[$-804]ddd")),$D70)</f>
        <v>Tue</v>
      </c>
      <c r="F70" s="1" t="str">
        <f t="shared" ca="1" si="24"/>
        <v>Wed</v>
      </c>
      <c r="G70" s="1" t="str">
        <f t="shared" ca="1" si="24"/>
        <v>Thu</v>
      </c>
      <c r="H70" s="1" t="str">
        <f t="shared" ca="1" si="24"/>
        <v>Fri</v>
      </c>
      <c r="I70" s="1" t="str">
        <f t="shared" ca="1" si="24"/>
        <v>Sat</v>
      </c>
      <c r="J70" s="1" t="str">
        <f t="shared" ca="1" si="24"/>
        <v>Sun</v>
      </c>
      <c r="K70" s="1" t="str">
        <f t="shared" ca="1" si="24"/>
        <v>Mon</v>
      </c>
      <c r="L70" s="1" t="str">
        <f t="shared" ca="1" si="24"/>
        <v>Tue</v>
      </c>
      <c r="M70" s="1" t="str">
        <f t="shared" ca="1" si="24"/>
        <v>Wed</v>
      </c>
      <c r="N70" s="1" t="str">
        <f t="shared" ca="1" si="24"/>
        <v>Thu</v>
      </c>
      <c r="O70" s="1" t="str">
        <f t="shared" ca="1" si="24"/>
        <v>Fri</v>
      </c>
      <c r="P70" s="1" t="str">
        <f t="shared" ca="1" si="24"/>
        <v>Sat</v>
      </c>
      <c r="Q70" s="1" t="str">
        <f t="shared" ca="1" si="24"/>
        <v>Sun</v>
      </c>
      <c r="R70" s="1" t="str">
        <f t="shared" ca="1" si="24"/>
        <v>Mon</v>
      </c>
      <c r="S70" s="1" t="str">
        <f t="shared" ca="1" si="24"/>
        <v>Tue</v>
      </c>
      <c r="T70" s="1" t="str">
        <f t="shared" ca="1" si="24"/>
        <v>Wed</v>
      </c>
      <c r="U70" s="1" t="str">
        <f t="shared" ca="1" si="24"/>
        <v>Thu</v>
      </c>
      <c r="V70" s="1" t="str">
        <f t="shared" ca="1" si="24"/>
        <v>Fri</v>
      </c>
      <c r="W70" s="1" t="str">
        <f t="shared" ca="1" si="24"/>
        <v>Sat</v>
      </c>
      <c r="X70" s="1" t="str">
        <f t="shared" ca="1" si="24"/>
        <v>Sun</v>
      </c>
      <c r="Y70" s="1" t="str">
        <f t="shared" ca="1" si="24"/>
        <v>Mon</v>
      </c>
      <c r="Z70" s="1" t="str">
        <f t="shared" ca="1" si="24"/>
        <v>Tue</v>
      </c>
      <c r="AA70" s="1" t="str">
        <f t="shared" ca="1" si="24"/>
        <v>Wed</v>
      </c>
      <c r="AB70" s="1" t="str">
        <f t="shared" ca="1" si="24"/>
        <v>Thu</v>
      </c>
      <c r="AC70" s="1" t="str">
        <f t="shared" ca="1" si="24"/>
        <v>Fri</v>
      </c>
      <c r="AD70" s="1" t="str">
        <f t="shared" ca="1" si="24"/>
        <v>Sat</v>
      </c>
      <c r="AE70" s="1" t="str">
        <f t="shared" ca="1" si="24"/>
        <v>Sun</v>
      </c>
      <c r="AF70" s="1" t="str">
        <f t="shared" ca="1" si="24"/>
        <v>Mon</v>
      </c>
      <c r="AG70" s="1" t="str">
        <f t="shared" ca="1" si="24"/>
        <v>Tue</v>
      </c>
      <c r="AH70" s="1" t="str">
        <f t="shared" ca="1" si="24"/>
        <v>Wed</v>
      </c>
    </row>
    <row r="71" spans="4:34" x14ac:dyDescent="0.2">
      <c r="E71" s="1">
        <v>1.3</v>
      </c>
      <c r="F71" s="1">
        <f>E71</f>
        <v>1.3</v>
      </c>
      <c r="G71" s="1">
        <f t="shared" si="23"/>
        <v>1.3</v>
      </c>
      <c r="H71" s="1">
        <f t="shared" si="23"/>
        <v>1.3</v>
      </c>
      <c r="I71" s="1">
        <f t="shared" si="23"/>
        <v>1.3</v>
      </c>
      <c r="J71" s="1">
        <f t="shared" si="23"/>
        <v>1.3</v>
      </c>
      <c r="K71" s="1">
        <f t="shared" si="23"/>
        <v>1.3</v>
      </c>
      <c r="L71" s="1">
        <f t="shared" si="23"/>
        <v>1.3</v>
      </c>
      <c r="M71" s="1">
        <f t="shared" si="23"/>
        <v>1.3</v>
      </c>
      <c r="N71" s="1">
        <f t="shared" si="23"/>
        <v>1.3</v>
      </c>
      <c r="O71" s="1">
        <f t="shared" si="23"/>
        <v>1.3</v>
      </c>
      <c r="P71" s="1">
        <f t="shared" si="23"/>
        <v>1.3</v>
      </c>
      <c r="Q71" s="1">
        <f t="shared" si="23"/>
        <v>1.3</v>
      </c>
      <c r="R71" s="1">
        <f t="shared" si="23"/>
        <v>1.3</v>
      </c>
      <c r="S71" s="1">
        <f t="shared" si="23"/>
        <v>1.3</v>
      </c>
      <c r="T71" s="1">
        <f t="shared" si="23"/>
        <v>1.3</v>
      </c>
      <c r="U71" s="1">
        <f t="shared" si="23"/>
        <v>1.3</v>
      </c>
      <c r="V71" s="1">
        <f t="shared" si="23"/>
        <v>1.3</v>
      </c>
      <c r="W71" s="1">
        <f t="shared" si="23"/>
        <v>1.3</v>
      </c>
      <c r="X71" s="1">
        <f t="shared" si="23"/>
        <v>1.3</v>
      </c>
      <c r="Y71" s="1">
        <f t="shared" si="23"/>
        <v>1.3</v>
      </c>
      <c r="Z71" s="1">
        <f t="shared" si="23"/>
        <v>1.3</v>
      </c>
      <c r="AA71" s="1">
        <f t="shared" si="23"/>
        <v>1.3</v>
      </c>
      <c r="AB71" s="1">
        <f t="shared" si="23"/>
        <v>1.3</v>
      </c>
      <c r="AC71" s="1">
        <f t="shared" si="23"/>
        <v>1.3</v>
      </c>
      <c r="AD71" s="1">
        <f t="shared" si="23"/>
        <v>1.3</v>
      </c>
      <c r="AE71" s="1">
        <f t="shared" si="23"/>
        <v>1.3</v>
      </c>
      <c r="AF71" s="1">
        <f t="shared" si="23"/>
        <v>1.3</v>
      </c>
      <c r="AG71" s="1">
        <f t="shared" si="23"/>
        <v>1.3</v>
      </c>
      <c r="AH71" s="1">
        <f t="shared" si="23"/>
        <v>1.3</v>
      </c>
    </row>
    <row r="72" spans="4:34" x14ac:dyDescent="0.2">
      <c r="E72" s="1" t="str">
        <f ca="1">TEXT(E55,"dd")</f>
        <v>10</v>
      </c>
      <c r="F72" s="1" t="str">
        <f t="shared" ref="F72:AH72" ca="1" si="25">TEXT(F55,"dd")</f>
        <v>11</v>
      </c>
      <c r="G72" s="1" t="str">
        <f t="shared" ca="1" si="25"/>
        <v>12</v>
      </c>
      <c r="H72" s="1" t="str">
        <f t="shared" ca="1" si="25"/>
        <v>13</v>
      </c>
      <c r="I72" s="1" t="str">
        <f t="shared" ca="1" si="25"/>
        <v>14</v>
      </c>
      <c r="J72" s="1" t="str">
        <f t="shared" ca="1" si="25"/>
        <v>15</v>
      </c>
      <c r="K72" s="1" t="str">
        <f t="shared" ca="1" si="25"/>
        <v>16</v>
      </c>
      <c r="L72" s="1" t="str">
        <f t="shared" ca="1" si="25"/>
        <v>17</v>
      </c>
      <c r="M72" s="1" t="str">
        <f t="shared" ca="1" si="25"/>
        <v>18</v>
      </c>
      <c r="N72" s="1" t="str">
        <f t="shared" ca="1" si="25"/>
        <v>19</v>
      </c>
      <c r="O72" s="1" t="str">
        <f t="shared" ca="1" si="25"/>
        <v>20</v>
      </c>
      <c r="P72" s="1" t="str">
        <f t="shared" ca="1" si="25"/>
        <v>21</v>
      </c>
      <c r="Q72" s="1" t="str">
        <f t="shared" ca="1" si="25"/>
        <v>22</v>
      </c>
      <c r="R72" s="1" t="str">
        <f t="shared" ca="1" si="25"/>
        <v>23</v>
      </c>
      <c r="S72" s="1" t="str">
        <f t="shared" ca="1" si="25"/>
        <v>24</v>
      </c>
      <c r="T72" s="1" t="str">
        <f t="shared" ca="1" si="25"/>
        <v>25</v>
      </c>
      <c r="U72" s="1" t="str">
        <f t="shared" ca="1" si="25"/>
        <v>26</v>
      </c>
      <c r="V72" s="1" t="str">
        <f t="shared" ca="1" si="25"/>
        <v>27</v>
      </c>
      <c r="W72" s="1" t="str">
        <f t="shared" ca="1" si="25"/>
        <v>28</v>
      </c>
      <c r="X72" s="1" t="str">
        <f t="shared" ca="1" si="25"/>
        <v>29</v>
      </c>
      <c r="Y72" s="1" t="str">
        <f t="shared" ca="1" si="25"/>
        <v>30</v>
      </c>
      <c r="Z72" s="1" t="str">
        <f t="shared" ca="1" si="25"/>
        <v>31</v>
      </c>
      <c r="AA72" s="1" t="str">
        <f t="shared" ca="1" si="25"/>
        <v>01</v>
      </c>
      <c r="AB72" s="1" t="str">
        <f t="shared" ca="1" si="25"/>
        <v>02</v>
      </c>
      <c r="AC72" s="1" t="str">
        <f t="shared" ca="1" si="25"/>
        <v>03</v>
      </c>
      <c r="AD72" s="1" t="str">
        <f t="shared" ca="1" si="25"/>
        <v>04</v>
      </c>
      <c r="AE72" s="1" t="str">
        <f t="shared" ca="1" si="25"/>
        <v>05</v>
      </c>
      <c r="AF72" s="1" t="str">
        <f t="shared" ca="1" si="25"/>
        <v>06</v>
      </c>
      <c r="AG72" s="1" t="str">
        <f t="shared" ca="1" si="25"/>
        <v>07</v>
      </c>
      <c r="AH72" s="1" t="str">
        <f t="shared" ca="1" si="25"/>
        <v>08</v>
      </c>
    </row>
  </sheetData>
  <phoneticPr fontId="7" type="noConversion"/>
  <pageMargins left="0.69930555555555596" right="0.69930555555555596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905c3888-6285-45d0-bd76-60a9ac2d738c" xsi:nil="true"/>
    <AssetExpire xmlns="905c3888-6285-45d0-bd76-60a9ac2d738c">2029-01-01T08:00:00+00:00</AssetExpire>
    <CampaignTagsTaxHTField0 xmlns="905c3888-6285-45d0-bd76-60a9ac2d738c">
      <Terms xmlns="http://schemas.microsoft.com/office/infopath/2007/PartnerControls"/>
    </CampaignTagsTaxHTField0>
    <IntlLangReviewDate xmlns="905c3888-6285-45d0-bd76-60a9ac2d738c" xsi:nil="true"/>
    <TPFriendlyName xmlns="905c3888-6285-45d0-bd76-60a9ac2d738c" xsi:nil="true"/>
    <IntlLangReview xmlns="905c3888-6285-45d0-bd76-60a9ac2d738c">false</IntlLangReview>
    <LocLastLocAttemptVersionLookup xmlns="905c3888-6285-45d0-bd76-60a9ac2d738c">845883</LocLastLocAttemptVersionLookup>
    <PolicheckWords xmlns="905c3888-6285-45d0-bd76-60a9ac2d738c" xsi:nil="true"/>
    <SubmitterId xmlns="905c3888-6285-45d0-bd76-60a9ac2d738c" xsi:nil="true"/>
    <AcquiredFrom xmlns="905c3888-6285-45d0-bd76-60a9ac2d738c">Internal MS</AcquiredFrom>
    <EditorialStatus xmlns="905c3888-6285-45d0-bd76-60a9ac2d738c" xsi:nil="true"/>
    <Markets xmlns="905c3888-6285-45d0-bd76-60a9ac2d738c"/>
    <OriginAsset xmlns="905c3888-6285-45d0-bd76-60a9ac2d738c" xsi:nil="true"/>
    <AssetStart xmlns="905c3888-6285-45d0-bd76-60a9ac2d738c">2012-06-28T22:28:09+00:00</AssetStart>
    <FriendlyTitle xmlns="905c3888-6285-45d0-bd76-60a9ac2d738c" xsi:nil="true"/>
    <MarketSpecific xmlns="905c3888-6285-45d0-bd76-60a9ac2d738c">false</MarketSpecific>
    <TPNamespace xmlns="905c3888-6285-45d0-bd76-60a9ac2d738c" xsi:nil="true"/>
    <PublishStatusLookup xmlns="905c3888-6285-45d0-bd76-60a9ac2d738c">
      <Value>478003</Value>
    </PublishStatusLookup>
    <APAuthor xmlns="905c3888-6285-45d0-bd76-60a9ac2d738c">
      <UserInfo>
        <DisplayName/>
        <AccountId>2566</AccountId>
        <AccountType/>
      </UserInfo>
    </APAuthor>
    <TPCommandLine xmlns="905c3888-6285-45d0-bd76-60a9ac2d738c" xsi:nil="true"/>
    <IntlLangReviewer xmlns="905c3888-6285-45d0-bd76-60a9ac2d738c" xsi:nil="true"/>
    <OpenTemplate xmlns="905c3888-6285-45d0-bd76-60a9ac2d738c">true</OpenTemplate>
    <CSXSubmissionDate xmlns="905c3888-6285-45d0-bd76-60a9ac2d738c" xsi:nil="true"/>
    <TaxCatchAll xmlns="905c3888-6285-45d0-bd76-60a9ac2d738c"/>
    <Manager xmlns="905c3888-6285-45d0-bd76-60a9ac2d738c" xsi:nil="true"/>
    <NumericId xmlns="905c3888-6285-45d0-bd76-60a9ac2d738c" xsi:nil="true"/>
    <ParentAssetId xmlns="905c3888-6285-45d0-bd76-60a9ac2d738c" xsi:nil="true"/>
    <OriginalSourceMarket xmlns="905c3888-6285-45d0-bd76-60a9ac2d738c">english</OriginalSourceMarket>
    <ApprovalStatus xmlns="905c3888-6285-45d0-bd76-60a9ac2d738c">InProgress</ApprovalStatus>
    <TPComponent xmlns="905c3888-6285-45d0-bd76-60a9ac2d738c" xsi:nil="true"/>
    <EditorialTags xmlns="905c3888-6285-45d0-bd76-60a9ac2d738c" xsi:nil="true"/>
    <TPExecutable xmlns="905c3888-6285-45d0-bd76-60a9ac2d738c" xsi:nil="true"/>
    <TPLaunchHelpLink xmlns="905c3888-6285-45d0-bd76-60a9ac2d738c" xsi:nil="true"/>
    <LocComments xmlns="905c3888-6285-45d0-bd76-60a9ac2d738c" xsi:nil="true"/>
    <LocRecommendedHandoff xmlns="905c3888-6285-45d0-bd76-60a9ac2d738c" xsi:nil="true"/>
    <SourceTitle xmlns="905c3888-6285-45d0-bd76-60a9ac2d738c" xsi:nil="true"/>
    <CSXUpdate xmlns="905c3888-6285-45d0-bd76-60a9ac2d738c">false</CSXUpdate>
    <IntlLocPriority xmlns="905c3888-6285-45d0-bd76-60a9ac2d738c" xsi:nil="true"/>
    <UAProjectedTotalWords xmlns="905c3888-6285-45d0-bd76-60a9ac2d738c" xsi:nil="true"/>
    <AssetType xmlns="905c3888-6285-45d0-bd76-60a9ac2d738c" xsi:nil="true"/>
    <MachineTranslated xmlns="905c3888-6285-45d0-bd76-60a9ac2d738c">false</MachineTranslated>
    <OutputCachingOn xmlns="905c3888-6285-45d0-bd76-60a9ac2d738c">false</OutputCachingOn>
    <TemplateStatus xmlns="905c3888-6285-45d0-bd76-60a9ac2d738c">Complete</TemplateStatus>
    <IsSearchable xmlns="905c3888-6285-45d0-bd76-60a9ac2d738c">false</IsSearchable>
    <ContentItem xmlns="905c3888-6285-45d0-bd76-60a9ac2d738c" xsi:nil="true"/>
    <HandoffToMSDN xmlns="905c3888-6285-45d0-bd76-60a9ac2d738c" xsi:nil="true"/>
    <ShowIn xmlns="905c3888-6285-45d0-bd76-60a9ac2d738c">Show everywhere</ShowIn>
    <ThumbnailAssetId xmlns="905c3888-6285-45d0-bd76-60a9ac2d738c" xsi:nil="true"/>
    <UALocComments xmlns="905c3888-6285-45d0-bd76-60a9ac2d738c" xsi:nil="true"/>
    <UALocRecommendation xmlns="905c3888-6285-45d0-bd76-60a9ac2d738c">Localize</UALocRecommendation>
    <LastModifiedDateTime xmlns="905c3888-6285-45d0-bd76-60a9ac2d738c" xsi:nil="true"/>
    <LegacyData xmlns="905c3888-6285-45d0-bd76-60a9ac2d738c" xsi:nil="true"/>
    <LocManualTestRequired xmlns="905c3888-6285-45d0-bd76-60a9ac2d738c">false</LocManualTestRequired>
    <LocMarketGroupTiers2 xmlns="905c3888-6285-45d0-bd76-60a9ac2d738c" xsi:nil="true"/>
    <ClipArtFilename xmlns="905c3888-6285-45d0-bd76-60a9ac2d738c" xsi:nil="true"/>
    <TPApplication xmlns="905c3888-6285-45d0-bd76-60a9ac2d738c" xsi:nil="true"/>
    <CSXHash xmlns="905c3888-6285-45d0-bd76-60a9ac2d738c" xsi:nil="true"/>
    <DirectSourceMarket xmlns="905c3888-6285-45d0-bd76-60a9ac2d738c">english</DirectSourceMarket>
    <PrimaryImageGen xmlns="905c3888-6285-45d0-bd76-60a9ac2d738c">false</PrimaryImageGen>
    <PlannedPubDate xmlns="905c3888-6285-45d0-bd76-60a9ac2d738c" xsi:nil="true"/>
    <CSXSubmissionMarket xmlns="905c3888-6285-45d0-bd76-60a9ac2d738c" xsi:nil="true"/>
    <Downloads xmlns="905c3888-6285-45d0-bd76-60a9ac2d738c">0</Downloads>
    <ArtSampleDocs xmlns="905c3888-6285-45d0-bd76-60a9ac2d738c" xsi:nil="true"/>
    <TrustLevel xmlns="905c3888-6285-45d0-bd76-60a9ac2d738c">1 Microsoft Managed Content</TrustLevel>
    <BlockPublish xmlns="905c3888-6285-45d0-bd76-60a9ac2d738c">false</BlockPublish>
    <TPLaunchHelpLinkType xmlns="905c3888-6285-45d0-bd76-60a9ac2d738c">Template</TPLaunchHelpLinkType>
    <LocalizationTagsTaxHTField0 xmlns="905c3888-6285-45d0-bd76-60a9ac2d738c">
      <Terms xmlns="http://schemas.microsoft.com/office/infopath/2007/PartnerControls"/>
    </LocalizationTagsTaxHTField0>
    <BusinessGroup xmlns="905c3888-6285-45d0-bd76-60a9ac2d738c" xsi:nil="true"/>
    <Providers xmlns="905c3888-6285-45d0-bd76-60a9ac2d738c" xsi:nil="true"/>
    <TemplateTemplateType xmlns="905c3888-6285-45d0-bd76-60a9ac2d738c">Excel Spreadsheet Template</TemplateTemplateType>
    <TimesCloned xmlns="905c3888-6285-45d0-bd76-60a9ac2d738c" xsi:nil="true"/>
    <TPAppVersion xmlns="905c3888-6285-45d0-bd76-60a9ac2d738c" xsi:nil="true"/>
    <VoteCount xmlns="905c3888-6285-45d0-bd76-60a9ac2d738c" xsi:nil="true"/>
    <AverageRating xmlns="905c3888-6285-45d0-bd76-60a9ac2d738c" xsi:nil="true"/>
    <FeatureTagsTaxHTField0 xmlns="905c3888-6285-45d0-bd76-60a9ac2d738c">
      <Terms xmlns="http://schemas.microsoft.com/office/infopath/2007/PartnerControls"/>
    </FeatureTagsTaxHTField0>
    <Provider xmlns="905c3888-6285-45d0-bd76-60a9ac2d738c" xsi:nil="true"/>
    <UACurrentWords xmlns="905c3888-6285-45d0-bd76-60a9ac2d738c" xsi:nil="true"/>
    <AssetId xmlns="905c3888-6285-45d0-bd76-60a9ac2d738c">TP102929977</AssetId>
    <TPClientViewer xmlns="905c3888-6285-45d0-bd76-60a9ac2d738c" xsi:nil="true"/>
    <DSATActionTaken xmlns="905c3888-6285-45d0-bd76-60a9ac2d738c" xsi:nil="true"/>
    <APEditor xmlns="905c3888-6285-45d0-bd76-60a9ac2d738c">
      <UserInfo>
        <DisplayName/>
        <AccountId xsi:nil="true"/>
        <AccountType/>
      </UserInfo>
    </APEditor>
    <TPInstallLocation xmlns="905c3888-6285-45d0-bd76-60a9ac2d738c" xsi:nil="true"/>
    <OOCacheId xmlns="905c3888-6285-45d0-bd76-60a9ac2d738c" xsi:nil="true"/>
    <IsDeleted xmlns="905c3888-6285-45d0-bd76-60a9ac2d738c">false</IsDeleted>
    <PublishTargets xmlns="905c3888-6285-45d0-bd76-60a9ac2d738c">OfficeOnlineVNext</PublishTargets>
    <ApprovalLog xmlns="905c3888-6285-45d0-bd76-60a9ac2d738c" xsi:nil="true"/>
    <BugNumber xmlns="905c3888-6285-45d0-bd76-60a9ac2d738c" xsi:nil="true"/>
    <CrawlForDependencies xmlns="905c3888-6285-45d0-bd76-60a9ac2d738c">false</CrawlForDependencies>
    <InternalTagsTaxHTField0 xmlns="905c3888-6285-45d0-bd76-60a9ac2d738c">
      <Terms xmlns="http://schemas.microsoft.com/office/infopath/2007/PartnerControls"/>
    </InternalTagsTaxHTField0>
    <LastHandOff xmlns="905c3888-6285-45d0-bd76-60a9ac2d738c" xsi:nil="true"/>
    <Milestone xmlns="905c3888-6285-45d0-bd76-60a9ac2d738c" xsi:nil="true"/>
    <OriginalRelease xmlns="905c3888-6285-45d0-bd76-60a9ac2d738c">15</OriginalRelease>
    <RecommendationsModifier xmlns="905c3888-6285-45d0-bd76-60a9ac2d738c" xsi:nil="true"/>
    <ScenarioTagsTaxHTField0 xmlns="905c3888-6285-45d0-bd76-60a9ac2d738c">
      <Terms xmlns="http://schemas.microsoft.com/office/infopath/2007/PartnerControls"/>
    </ScenarioTagsTaxHTField0>
    <UANotes xmlns="905c3888-6285-45d0-bd76-60a9ac2d738c" xsi:nil="true"/>
    <Description0 xmlns="a0b64b53-fba7-43ca-b952-90e5e74773dd" xsi:nil="true"/>
    <Component0 xmlns="a0b64b53-fba7-43ca-b952-90e5e74773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8D8B3457135D67479991424C624CBB4704002439B9162B2E88498A324BEFF3815221" ma:contentTypeVersion="55" ma:contentTypeDescription="Create a new document." ma:contentTypeScope="" ma:versionID="a7e4f43ee53fc86ae1dd6272262eb9fb">
  <xsd:schema xmlns:xsd="http://www.w3.org/2001/XMLSchema" xmlns:xs="http://www.w3.org/2001/XMLSchema" xmlns:p="http://schemas.microsoft.com/office/2006/metadata/properties" xmlns:ns2="905c3888-6285-45d0-bd76-60a9ac2d738c" xmlns:ns3="a0b64b53-fba7-43ca-b952-90e5e74773dd" targetNamespace="http://schemas.microsoft.com/office/2006/metadata/properties" ma:root="true" ma:fieldsID="12cd52f9b34cd953802493d919c383c5" ns2:_="" ns3:_="">
    <xsd:import namespace="905c3888-6285-45d0-bd76-60a9ac2d738c"/>
    <xsd:import namespace="a0b64b53-fba7-43ca-b952-90e5e74773d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c3888-6285-45d0-bd76-60a9ac2d738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2fd52ad2-63b0-4f05-b7aa-a17a1c48ca45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85FC5A58-2851-427E-95B4-AFAF1C73BA4D}" ma:internalName="CSXSubmissionMarket" ma:readOnly="false" ma:showField="MarketName" ma:web="905c3888-6285-45d0-bd76-60a9ac2d738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d402824c-da96-4981-b598-df734aacbc3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7F948D4D-A57E-4E3F-87E9-0ABE9F2D748E}" ma:internalName="InProjectListLookup" ma:readOnly="true" ma:showField="InProjectLis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b8eee2a3-2d4f-4b12-b229-9e667c371718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7F948D4D-A57E-4E3F-87E9-0ABE9F2D748E}" ma:internalName="LastCompleteVersionLookup" ma:readOnly="true" ma:showField="LastComplete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7F948D4D-A57E-4E3F-87E9-0ABE9F2D748E}" ma:internalName="LastPreviewErrorLookup" ma:readOnly="true" ma:showField="LastPreviewError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7F948D4D-A57E-4E3F-87E9-0ABE9F2D748E}" ma:internalName="LastPreviewResultLookup" ma:readOnly="true" ma:showField="LastPreviewResul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7F948D4D-A57E-4E3F-87E9-0ABE9F2D748E}" ma:internalName="LastPreviewAttemptDateLookup" ma:readOnly="true" ma:showField="LastPreviewAttemptDat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7F948D4D-A57E-4E3F-87E9-0ABE9F2D748E}" ma:internalName="LastPreviewedByLookup" ma:readOnly="true" ma:showField="LastPreviewedBy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7F948D4D-A57E-4E3F-87E9-0ABE9F2D748E}" ma:internalName="LastPreviewTimeLookup" ma:readOnly="true" ma:showField="LastPreviewTi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7F948D4D-A57E-4E3F-87E9-0ABE9F2D748E}" ma:internalName="LastPreviewVersionLookup" ma:readOnly="true" ma:showField="LastPreview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7F948D4D-A57E-4E3F-87E9-0ABE9F2D748E}" ma:internalName="LastPublishErrorLookup" ma:readOnly="true" ma:showField="LastPublishError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7F948D4D-A57E-4E3F-87E9-0ABE9F2D748E}" ma:internalName="LastPublishResultLookup" ma:readOnly="true" ma:showField="LastPublishResult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7F948D4D-A57E-4E3F-87E9-0ABE9F2D748E}" ma:internalName="LastPublishAttemptDateLookup" ma:readOnly="true" ma:showField="LastPublishAttemptDat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7F948D4D-A57E-4E3F-87E9-0ABE9F2D748E}" ma:internalName="LastPublishedByLookup" ma:readOnly="true" ma:showField="LastPublishedBy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7F948D4D-A57E-4E3F-87E9-0ABE9F2D748E}" ma:internalName="LastPublishTimeLookup" ma:readOnly="true" ma:showField="LastPublishTi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7F948D4D-A57E-4E3F-87E9-0ABE9F2D748E}" ma:internalName="LastPublishVersionLookup" ma:readOnly="true" ma:showField="LastPublishVersion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EFB310-8154-40EE-A736-2FF11D479763}" ma:internalName="LocLastLocAttemptVersionLookup" ma:readOnly="false" ma:showField="LastLocAttemptVersion" ma:web="905c3888-6285-45d0-bd76-60a9ac2d738c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EFB310-8154-40EE-A736-2FF11D479763}" ma:internalName="LocLastLocAttemptVersionTypeLookup" ma:readOnly="true" ma:showField="LastLocAttemptVersionType" ma:web="905c3888-6285-45d0-bd76-60a9ac2d738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EFB310-8154-40EE-A736-2FF11D479763}" ma:internalName="LocNewPublishedVersionLookup" ma:readOnly="true" ma:showField="NewPublishedVersion" ma:web="905c3888-6285-45d0-bd76-60a9ac2d738c">
      <xsd:simpleType>
        <xsd:restriction base="dms:Lookup"/>
      </xsd:simpleType>
    </xsd:element>
    <xsd:element name="LocOverallHandbackStatusLookup" ma:index="76" nillable="true" ma:displayName="Loc Overall Handback Status" ma:default="" ma:list="{B1EFB310-8154-40EE-A736-2FF11D479763}" ma:internalName="LocOverallHandbackStatusLookup" ma:readOnly="true" ma:showField="OverallHandbackStatus" ma:web="905c3888-6285-45d0-bd76-60a9ac2d738c">
      <xsd:simpleType>
        <xsd:restriction base="dms:Lookup"/>
      </xsd:simpleType>
    </xsd:element>
    <xsd:element name="LocOverallLocStatusLookup" ma:index="77" nillable="true" ma:displayName="Loc Overall Localize Status" ma:default="" ma:list="{B1EFB310-8154-40EE-A736-2FF11D479763}" ma:internalName="LocOverallLocStatusLookup" ma:readOnly="true" ma:showField="OverallLocStatus" ma:web="905c3888-6285-45d0-bd76-60a9ac2d738c">
      <xsd:simpleType>
        <xsd:restriction base="dms:Lookup"/>
      </xsd:simpleType>
    </xsd:element>
    <xsd:element name="LocOverallPreviewStatusLookup" ma:index="78" nillable="true" ma:displayName="Loc Overall Preview Status" ma:default="" ma:list="{B1EFB310-8154-40EE-A736-2FF11D479763}" ma:internalName="LocOverallPreviewStatusLookup" ma:readOnly="true" ma:showField="OverallPreviewStatus" ma:web="905c3888-6285-45d0-bd76-60a9ac2d738c">
      <xsd:simpleType>
        <xsd:restriction base="dms:Lookup"/>
      </xsd:simpleType>
    </xsd:element>
    <xsd:element name="LocOverallPublishStatusLookup" ma:index="79" nillable="true" ma:displayName="Loc Overall Publish Status" ma:default="" ma:list="{B1EFB310-8154-40EE-A736-2FF11D479763}" ma:internalName="LocOverallPublishStatusLookup" ma:readOnly="true" ma:showField="OverallPublishStatus" ma:web="905c3888-6285-45d0-bd76-60a9ac2d738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EFB310-8154-40EE-A736-2FF11D479763}" ma:internalName="LocProcessedForHandoffsLookup" ma:readOnly="true" ma:showField="ProcessedForHandoffs" ma:web="905c3888-6285-45d0-bd76-60a9ac2d738c">
      <xsd:simpleType>
        <xsd:restriction base="dms:Lookup"/>
      </xsd:simpleType>
    </xsd:element>
    <xsd:element name="LocProcessedForMarketsLookup" ma:index="82" nillable="true" ma:displayName="Loc Processed For Markets" ma:default="" ma:list="{B1EFB310-8154-40EE-A736-2FF11D479763}" ma:internalName="LocProcessedForMarketsLookup" ma:readOnly="true" ma:showField="ProcessedForMarkets" ma:web="905c3888-6285-45d0-bd76-60a9ac2d738c">
      <xsd:simpleType>
        <xsd:restriction base="dms:Lookup"/>
      </xsd:simpleType>
    </xsd:element>
    <xsd:element name="LocPublishedDependentAssetsLookup" ma:index="83" nillable="true" ma:displayName="Loc Published Dependent Assets" ma:default="" ma:list="{B1EFB310-8154-40EE-A736-2FF11D479763}" ma:internalName="LocPublishedDependentAssetsLookup" ma:readOnly="true" ma:showField="PublishedDependentAssets" ma:web="905c3888-6285-45d0-bd76-60a9ac2d738c">
      <xsd:simpleType>
        <xsd:restriction base="dms:Lookup"/>
      </xsd:simpleType>
    </xsd:element>
    <xsd:element name="LocPublishedLinkedAssetsLookup" ma:index="84" nillable="true" ma:displayName="Loc Published Linked Assets" ma:default="" ma:list="{B1EFB310-8154-40EE-A736-2FF11D479763}" ma:internalName="LocPublishedLinkedAssetsLookup" ma:readOnly="true" ma:showField="PublishedLinkedAssets" ma:web="905c3888-6285-45d0-bd76-60a9ac2d738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726a1ece-9747-4e7d-9113-bc8295fd2c1d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85FC5A58-2851-427E-95B4-AFAF1C73BA4D}" ma:internalName="Markets" ma:readOnly="false" ma:showField="MarketName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7F948D4D-A57E-4E3F-87E9-0ABE9F2D748E}" ma:internalName="NumOfRatingsLookup" ma:readOnly="true" ma:showField="NumOfRatings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7F948D4D-A57E-4E3F-87E9-0ABE9F2D748E}" ma:internalName="PublishStatusLookup" ma:readOnly="false" ma:showField="PublishStatus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cba8db9d-85f8-47e4-85af-460188139726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72161567-9e55-4761-b65c-3c8149bfc4ca}" ma:internalName="TaxCatchAll" ma:showField="CatchAllData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72161567-9e55-4761-b65c-3c8149bfc4ca}" ma:internalName="TaxCatchAllLabel" ma:readOnly="true" ma:showField="CatchAllDataLabel" ma:web="905c3888-6285-45d0-bd76-60a9ac2d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64b53-fba7-43ca-b952-90e5e74773d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0" ma:index="135" nillable="true" ma:displayName="Component" ma:internalName="Component0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A8480B7C-74B5-4356-BE3E-F349192742C6}">
  <ds:schemaRefs/>
</ds:datastoreItem>
</file>

<file path=customXml/itemProps2.xml><?xml version="1.0" encoding="utf-8"?>
<ds:datastoreItem xmlns:ds="http://schemas.openxmlformats.org/officeDocument/2006/customXml" ds:itemID="{CACF811D-0095-4769-AC25-69635F1DCC4E}">
  <ds:schemaRefs/>
</ds:datastoreItem>
</file>

<file path=customXml/itemProps3.xml><?xml version="1.0" encoding="utf-8"?>
<ds:datastoreItem xmlns:ds="http://schemas.openxmlformats.org/officeDocument/2006/customXml" ds:itemID="{2CD552CE-B979-4BDB-9FB1-264C1B806D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2</vt:i4>
      </vt:variant>
      <vt:variant>
        <vt:lpstr>Named Range</vt:lpstr>
      </vt:variant>
      <vt:variant>
        <vt:i4>4</vt:i4>
      </vt:variant>
    </vt:vector>
  </HeadingPairs>
  <TitlesOfParts>
    <vt:vector size="6" baseType="lpstr">
      <vt:lpstr>Project日程表</vt:lpstr>
      <vt:lpstr>计算</vt:lpstr>
      <vt:lpstr>StartDate</vt:lpstr>
      <vt:lpstr>StartDateWindow</vt:lpstr>
      <vt:lpstr>WindowDays</vt:lpstr>
      <vt:lpstr>WindowOffset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Auser</cp:lastModifiedBy>
  <dcterms:created xsi:type="dcterms:W3CDTF">2011-09-08T16:30:00Z</dcterms:created>
  <dcterms:modified xsi:type="dcterms:W3CDTF">2020-03-13T14:21:53Z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0x0101008D8B3457135D67479991424C624CBB4704002439B9162B2E88498A324BEFF3815221</vt:lpwstr>
  </property>
  <property fmtid="{D5CDD505-2E9C-101B-9397-08002B2CF9AE}" pid="3" name="HiddenCategoryTags">
    <vt:lpwstr/>
  </property>
  <property fmtid="{D5CDD505-2E9C-101B-9397-08002B2CF9AE}" pid="4" name="InternalTags">
    <vt:lpwstr/>
  </property>
  <property fmtid="{D5CDD505-2E9C-101B-9397-08002B2CF9AE}" pid="5" name="FeatureTags">
    <vt:lpwstr/>
  </property>
  <property fmtid="{D5CDD505-2E9C-101B-9397-08002B2CF9AE}" pid="6" name="LocalizationTags">
    <vt:lpwstr/>
  </property>
  <property fmtid="{D5CDD505-2E9C-101B-9397-08002B2CF9AE}" pid="7" name="CategoryTags">
    <vt:lpwstr/>
  </property>
  <property fmtid="{D5CDD505-2E9C-101B-9397-08002B2CF9AE}" pid="8" name="ScenarioTags">
    <vt:lpwstr/>
  </property>
  <property fmtid="{D5CDD505-2E9C-101B-9397-08002B2CF9AE}" pid="9" name="CategoryTagsTaxHTField0">
    <vt:lpwstr/>
  </property>
  <property fmtid="{D5CDD505-2E9C-101B-9397-08002B2CF9AE}" pid="10" name="CampaignTags">
    <vt:lpwstr/>
  </property>
  <property fmtid="{D5CDD505-2E9C-101B-9397-08002B2CF9AE}" pid="11" name="HiddenCategoryTagsTaxHTField0">
    <vt:lpwstr/>
  </property>
  <property fmtid="{D5CDD505-2E9C-101B-9397-08002B2CF9AE}" pid="12" name="KSOProductBuildVer">
    <vt:lpwstr>2052-10.1.0.7400</vt:lpwstr>
  </property>
</Properties>
</file>