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<sst xmlns="http://schemas.openxmlformats.org/spreadsheetml/2006/main" count="38" uniqueCount="26">
  <si>
    <t>墨绿ProjectTaskProgress</t>
  </si>
  <si>
    <t>请选择查询程度</t>
  </si>
  <si>
    <t>Important</t>
  </si>
  <si>
    <t>Project Name</t>
  </si>
  <si>
    <t>Start Time</t>
  </si>
  <si>
    <t>耗费Days</t>
  </si>
  <si>
    <t>End Time</t>
  </si>
  <si>
    <t>Completed</t>
  </si>
  <si>
    <t>Pending</t>
  </si>
  <si>
    <t>Urgent程度</t>
  </si>
  <si>
    <t>Project 1</t>
  </si>
  <si>
    <t>日</t>
  </si>
  <si>
    <t>一</t>
  </si>
  <si>
    <t>二</t>
  </si>
  <si>
    <t>三</t>
  </si>
  <si>
    <t>四</t>
  </si>
  <si>
    <t>五</t>
  </si>
  <si>
    <t>六</t>
  </si>
  <si>
    <t>Project 2</t>
  </si>
  <si>
    <t>Urgent</t>
  </si>
  <si>
    <t>Project 3</t>
  </si>
  <si>
    <t>Normal</t>
  </si>
  <si>
    <t>Project 4</t>
  </si>
  <si>
    <t>Project 5</t>
  </si>
  <si>
    <t>Project 6</t>
  </si>
  <si>
    <t>Project 7</t>
  </si>
</sst>
</file>

<file path=xl/styles.xml><?xml version="1.0" encoding="utf-8"?>
<styleSheet xmlns="http://schemas.openxmlformats.org/spreadsheetml/2006/main">
  <numFmts count="9">
    <numFmt numFmtId="176" formatCode="yyyy&quot;年&quot;m&quot;月&quot;;@"/>
    <numFmt numFmtId="177" formatCode="yyyy/m/d;@"/>
    <numFmt numFmtId="178" formatCode="_(&quot;HK$&quot;* #,##0.00_);_(&quot;HK$&quot;* \(#,##0.00\);_(&quot;HK$&quot;* &quot;-&quot;??_);_(@_)"/>
    <numFmt numFmtId="179" formatCode="_(* #,##0_);_(* \(#,##0\);_(* &quot;-&quot;_);_(@_)"/>
    <numFmt numFmtId="180" formatCode="m&quot;月&quot;;@"/>
    <numFmt numFmtId="181" formatCode="_(&quot;HK$&quot;* #,##0_);_(&quot;HK$&quot;* \(#,##0\);_(&quot;HK$&quot;* &quot;-&quot;_);_(@_)"/>
    <numFmt numFmtId="182" formatCode="_(* #,##0.00_);_(* \(#,##0.00\);_(* &quot;-&quot;??_);_(@_)"/>
    <numFmt numFmtId="183" formatCode="上午/下午h&quot;时&quot;mm&quot;分&quot;ss&quot;秒&quot;;@"/>
    <numFmt numFmtId="184" formatCode="d"/>
  </numFmts>
  <fonts count="31">
    <font>
      <sz val="12"/>
      <name val="宋体"/>
      <charset val="134"/>
    </font>
    <font>
      <b/>
      <sz val="12"/>
      <name val="字魂45号-冰宇雅宋"/>
      <charset val="134"/>
    </font>
    <font>
      <b/>
      <sz val="24"/>
      <name val="字魂45号-冰宇雅宋"/>
      <charset val="134"/>
    </font>
    <font>
      <b/>
      <sz val="12"/>
      <name val="字魂45号-冰宇雅宋"/>
      <charset val="134"/>
    </font>
    <font>
      <b/>
      <sz val="12"/>
      <color theme="0"/>
      <name val="字魂45号-冰宇雅宋"/>
      <charset val="134"/>
    </font>
    <font>
      <b/>
      <sz val="20"/>
      <color theme="0"/>
      <name val="字魂45号-冰宇雅宋"/>
      <charset val="134"/>
    </font>
    <font>
      <b/>
      <sz val="11"/>
      <color rgb="FFFF0000"/>
      <name val="字魂45号-冰宇雅宋"/>
      <charset val="134"/>
    </font>
    <font>
      <b/>
      <sz val="11"/>
      <color theme="1"/>
      <name val="字魂45号-冰宇雅宋"/>
      <charset val="134"/>
    </font>
    <font>
      <b/>
      <sz val="18"/>
      <color theme="0"/>
      <name val="字魂45号-冰宇雅宋"/>
      <charset val="134"/>
    </font>
    <font>
      <b/>
      <sz val="12"/>
      <color theme="0"/>
      <name val="字魂45号-冰宇雅宋"/>
      <charset val="134"/>
    </font>
    <font>
      <b/>
      <sz val="11"/>
      <color theme="1"/>
      <name val="字魂45号-冰宇雅宋"/>
      <charset val="134"/>
    </font>
    <font>
      <b/>
      <sz val="12"/>
      <color theme="1"/>
      <name val="字魂45号-冰宇雅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357B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357B7D"/>
        <bgColor theme="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357B7D"/>
      </bottom>
      <diagonal/>
    </border>
    <border>
      <left/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18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30" fillId="29" borderId="1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2" borderId="0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80" fontId="5" fillId="3" borderId="0" xfId="0" applyNumberFormat="1" applyFont="1" applyFill="1" applyBorder="1" applyAlignment="1">
      <alignment horizontal="center" vertical="center"/>
    </xf>
    <xf numFmtId="183" fontId="4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184" fontId="6" fillId="3" borderId="0" xfId="0" applyNumberFormat="1" applyFont="1" applyFill="1" applyBorder="1" applyAlignment="1">
      <alignment horizontal="center" vertical="center"/>
    </xf>
    <xf numFmtId="184" fontId="7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>
      <alignment vertical="center"/>
    </xf>
    <xf numFmtId="0" fontId="1" fillId="4" borderId="0" xfId="0" applyFont="1" applyFill="1" applyBorder="1" applyAlignment="1">
      <alignment horizontal="center" vertical="center"/>
    </xf>
    <xf numFmtId="177" fontId="8" fillId="2" borderId="0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177" fontId="8" fillId="3" borderId="0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ill>
        <patternFill patternType="solid">
          <bgColor theme="0" tint="-0.05"/>
        </patternFill>
      </fill>
    </dxf>
    <dxf>
      <fill>
        <patternFill patternType="solid">
          <bgColor theme="0" tint="-0.05"/>
        </patternFill>
      </fill>
    </dxf>
    <dxf>
      <fill>
        <patternFill patternType="solid">
          <bgColor theme="5" tint="0.799981688894314"/>
        </patternFill>
      </fill>
    </dxf>
  </dxfs>
  <tableStyles count="0" defaultTableStyle="TableStyleMedium9" defaultPivotStyle="PivotStyleLight16"/>
  <colors>
    <mruColors>
      <color rgb="00C98D86"/>
      <color rgb="005C7E8F"/>
      <color rgb="006B82B8"/>
      <color rgb="00FFFFFF"/>
      <color rgb="00000000"/>
      <color rgb="003D3D3D"/>
      <color rgb="0086D6DD"/>
      <color rgb="000F3634"/>
      <color rgb="002A9893"/>
      <color rgb="00357B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  <a:r>
              <a:rPr lang="zh-CN"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rPr>
              <a:t>Gantt Chart分析</a:t>
            </a:r>
            <a:endParaRPr lang="zh-CN"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1660535995796"/>
          <c:y val="0.132408917890158"/>
          <c:w val="0.838770362585391"/>
          <c:h val="0.74671016856987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Sheet1!$M$5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Sheet1!$L$6:$L$12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Sheet1!$M$6:$M$12</c:f>
              <c:numCache>
                <c:formatCode>yyyy/m/d;@</c:formatCode>
                <c:ptCount val="7"/>
                <c:pt idx="0">
                  <c:v>44330</c:v>
                </c:pt>
                <c:pt idx="1">
                  <c:v>44326</c:v>
                </c:pt>
                <c:pt idx="2">
                  <c:v>44326</c:v>
                </c:pt>
                <c:pt idx="3">
                  <c:v>44331</c:v>
                </c:pt>
                <c:pt idx="4">
                  <c:v>44335</c:v>
                </c:pt>
                <c:pt idx="5">
                  <c:v>44331</c:v>
                </c:pt>
                <c:pt idx="6">
                  <c:v>44329</c:v>
                </c:pt>
              </c:numCache>
            </c:numRef>
          </c:val>
        </c:ser>
        <c:ser>
          <c:idx val="1"/>
          <c:order val="1"/>
          <c:tx>
            <c:strRef>
              <c:f>Sheet1!$P$5</c:f>
              <c:strCache>
                <c:ptCount val="1"/>
                <c:pt idx="0">
                  <c:v>Completed</c:v>
                </c:pt>
              </c:strCache>
            </c:strRef>
          </c:tx>
          <c:spPr>
            <a:gradFill>
              <a:gsLst>
                <a:gs pos="100000">
                  <a:srgbClr val="86D6DD"/>
                </a:gs>
                <a:gs pos="1000">
                  <a:srgbClr val="0F3634"/>
                </a:gs>
              </a:gsLst>
              <a:lin ang="16200000" scaled="1"/>
            </a:gra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plosion val="0"/>
            <c:spPr>
              <a:gradFill>
                <a:gsLst>
                  <a:gs pos="100000">
                    <a:srgbClr val="86D6DD"/>
                  </a:gs>
                  <a:gs pos="1000">
                    <a:srgbClr val="0F3634"/>
                  </a:gs>
                </a:gsLst>
                <a:lin ang="16200000"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explosion val="0"/>
            <c:spPr>
              <a:gradFill>
                <a:gsLst>
                  <a:gs pos="100000">
                    <a:srgbClr val="86D6DD"/>
                  </a:gs>
                  <a:gs pos="1000">
                    <a:srgbClr val="0F3634"/>
                  </a:gs>
                </a:gsLst>
                <a:lin ang="16200000"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explosion val="0"/>
            <c:spPr>
              <a:gradFill>
                <a:gsLst>
                  <a:gs pos="100000">
                    <a:srgbClr val="86D6DD"/>
                  </a:gs>
                  <a:gs pos="1000">
                    <a:srgbClr val="0F3634"/>
                  </a:gs>
                </a:gsLst>
                <a:lin ang="16200000" scaled="1"/>
              </a:gra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Sheet1!$L$6:$L$12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Sheet1!$P$6:$P$12</c:f>
              <c:numCache>
                <c:formatCode>General</c:formatCode>
                <c:ptCount val="7"/>
                <c:pt idx="0">
                  <c:v>16</c:v>
                </c:pt>
                <c:pt idx="1">
                  <c:v>14</c:v>
                </c:pt>
                <c:pt idx="2">
                  <c:v>20</c:v>
                </c:pt>
                <c:pt idx="3">
                  <c:v>20</c:v>
                </c:pt>
                <c:pt idx="4">
                  <c:v>17</c:v>
                </c:pt>
                <c:pt idx="5">
                  <c:v>15</c:v>
                </c:pt>
                <c:pt idx="6">
                  <c:v>18</c:v>
                </c:pt>
              </c:numCache>
            </c:numRef>
          </c:val>
        </c:ser>
        <c:ser>
          <c:idx val="2"/>
          <c:order val="2"/>
          <c:tx>
            <c:strRef>
              <c:f>Sheet1!$Q$5</c:f>
              <c:strCache>
                <c:ptCount val="1"/>
                <c:pt idx="0">
                  <c:v>Pending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elete val="1"/>
          </c:dLbls>
          <c:cat>
            <c:strRef>
              <c:f>Sheet1!$L$6:$L$12</c:f>
              <c:strCache>
                <c:ptCount val="7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</c:strCache>
            </c:strRef>
          </c:cat>
          <c:val>
            <c:numRef>
              <c:f>Sheet1!$Q$6:$Q$12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1845419"/>
        <c:axId val="855410424"/>
      </c:barChart>
      <c:catAx>
        <c:axId val="301845419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855410424"/>
        <c:crosses val="autoZero"/>
        <c:auto val="1"/>
        <c:lblAlgn val="ctr"/>
        <c:lblOffset val="100"/>
        <c:noMultiLvlLbl val="0"/>
      </c:catAx>
      <c:valAx>
        <c:axId val="855410424"/>
        <c:scaling>
          <c:orientation val="minMax"/>
          <c:max val="44352"/>
          <c:min val="443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018454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 wrap="square"/>
    <a:lstStyle/>
    <a:p>
      <a:pPr>
        <a:defRPr lang="zh-CN" sz="1200" b="0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8890</xdr:colOff>
      <xdr:row>12</xdr:row>
      <xdr:rowOff>32385</xdr:rowOff>
    </xdr:from>
    <xdr:to>
      <xdr:col>18</xdr:col>
      <xdr:colOff>12065</xdr:colOff>
      <xdr:row>21</xdr:row>
      <xdr:rowOff>139065</xdr:rowOff>
    </xdr:to>
    <xdr:graphicFrame>
      <xdr:nvGraphicFramePr>
        <xdr:cNvPr id="1042" name="图表 2"/>
        <xdr:cNvGraphicFramePr/>
      </xdr:nvGraphicFramePr>
      <xdr:xfrm>
        <a:off x="2813685" y="3270885"/>
        <a:ext cx="6680200" cy="25196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showGridLines="0" tabSelected="1" workbookViewId="0">
      <selection activeCell="X9" sqref="X9"/>
    </sheetView>
  </sheetViews>
  <sheetFormatPr defaultColWidth="9" defaultRowHeight="15"/>
  <cols>
    <col min="1" max="1" width="2.375" style="1" customWidth="1"/>
    <col min="2" max="2" width="1" style="1" customWidth="1"/>
    <col min="3" max="9" width="4.25833333333333" style="1" customWidth="1"/>
    <col min="10" max="10" width="1.875" style="1" customWidth="1"/>
    <col min="11" max="11" width="1.75" style="1" customWidth="1"/>
    <col min="12" max="12" width="18.25" style="1" customWidth="1"/>
    <col min="13" max="13" width="14.625" style="1" customWidth="1"/>
    <col min="14" max="14" width="9" style="1"/>
    <col min="15" max="15" width="15.375" style="1" customWidth="1"/>
    <col min="16" max="17" width="9" style="1"/>
    <col min="18" max="18" width="12.375" style="1" customWidth="1"/>
    <col min="19" max="19" width="1.875" style="1" customWidth="1"/>
    <col min="20" max="16384" width="9" style="1"/>
  </cols>
  <sheetData>
    <row r="1" ht="12" customHeight="1" spans="2:18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39" customHeight="1" spans="2:18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2" customHeight="1" spans="2:18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2" customHeight="1" spans="12:18">
      <c r="L4" s="2"/>
      <c r="M4" s="2"/>
      <c r="N4" s="2"/>
      <c r="O4" s="2"/>
      <c r="P4" s="15" t="s">
        <v>1</v>
      </c>
      <c r="Q4" s="15"/>
      <c r="R4" s="23" t="s">
        <v>2</v>
      </c>
    </row>
    <row r="5" ht="30" customHeight="1" spans="1:18">
      <c r="A5" s="4"/>
      <c r="B5" s="5"/>
      <c r="C5" s="6">
        <f ca="1">TODAY()</f>
        <v>44374</v>
      </c>
      <c r="D5" s="6"/>
      <c r="E5" s="6"/>
      <c r="F5" s="6"/>
      <c r="G5" s="6"/>
      <c r="H5" s="6"/>
      <c r="I5" s="6"/>
      <c r="J5" s="16"/>
      <c r="K5" s="4"/>
      <c r="L5" s="17" t="s">
        <v>3</v>
      </c>
      <c r="M5" s="18" t="s">
        <v>4</v>
      </c>
      <c r="N5" s="18" t="s">
        <v>5</v>
      </c>
      <c r="O5" s="18" t="s">
        <v>6</v>
      </c>
      <c r="P5" s="19" t="s">
        <v>7</v>
      </c>
      <c r="Q5" s="19" t="s">
        <v>8</v>
      </c>
      <c r="R5" s="19" t="s">
        <v>9</v>
      </c>
    </row>
    <row r="6" ht="20" customHeight="1" spans="2:18">
      <c r="B6" s="7"/>
      <c r="C6" s="8"/>
      <c r="D6" s="8"/>
      <c r="E6" s="8"/>
      <c r="F6" s="9"/>
      <c r="G6" s="9"/>
      <c r="H6" s="9"/>
      <c r="I6" s="9"/>
      <c r="J6" s="20"/>
      <c r="L6" s="21" t="s">
        <v>10</v>
      </c>
      <c r="M6" s="22">
        <v>44330</v>
      </c>
      <c r="N6" s="21">
        <v>16</v>
      </c>
      <c r="O6" s="22">
        <v>44337</v>
      </c>
      <c r="P6" s="21">
        <f ca="1">IF($C$5&lt;M6,0,IF($C$5&gt;O6,N6,$C$5-M6))</f>
        <v>16</v>
      </c>
      <c r="Q6" s="21">
        <f ca="1">N6-P6</f>
        <v>0</v>
      </c>
      <c r="R6" s="21" t="s">
        <v>2</v>
      </c>
    </row>
    <row r="7" ht="20" customHeight="1" spans="2:18">
      <c r="B7" s="7"/>
      <c r="C7" s="10" t="s">
        <v>11</v>
      </c>
      <c r="D7" s="11" t="s">
        <v>12</v>
      </c>
      <c r="E7" s="11" t="s">
        <v>13</v>
      </c>
      <c r="F7" s="11" t="s">
        <v>14</v>
      </c>
      <c r="G7" s="11" t="s">
        <v>15</v>
      </c>
      <c r="H7" s="11" t="s">
        <v>16</v>
      </c>
      <c r="I7" s="10" t="s">
        <v>17</v>
      </c>
      <c r="J7" s="20"/>
      <c r="L7" s="21" t="s">
        <v>18</v>
      </c>
      <c r="M7" s="22">
        <v>44326</v>
      </c>
      <c r="N7" s="21">
        <v>14</v>
      </c>
      <c r="O7" s="22">
        <v>44338</v>
      </c>
      <c r="P7" s="21">
        <f ca="1" t="shared" ref="P7:P12" si="0">IF($C$5&lt;M7,0,IF($C$5&gt;O7,N7,$C$5-M7))</f>
        <v>14</v>
      </c>
      <c r="Q7" s="21">
        <f ca="1" t="shared" ref="Q7:Q12" si="1">N7-P7</f>
        <v>0</v>
      </c>
      <c r="R7" s="21" t="s">
        <v>19</v>
      </c>
    </row>
    <row r="8" ht="20" customHeight="1" spans="2:18">
      <c r="B8" s="7"/>
      <c r="C8" s="12" t="str">
        <f ca="1" t="array" ref="C8:I12">IF(MONTH(DATE(YEAR(C5),MONTH(C5),1))&lt;&gt;MONTH(DATE(YEAR(C5),MONTH(C5),1)-(WEEKDAY(DATE(YEAR(C5),MONTH(C5),1))-1)+{0;1;2;3;4;5}*7+{1,2,3,4,5,6,7}-1),"",DATE(YEAR(C5),MONTH(C5),1)-(WEEKDAY(DATE(YEAR(C5),MONTH(C5),1))-1)+{0;1;2;3;4;5}*7+{1,2,3,4,5,6,7}-1)</f>
        <v/>
      </c>
      <c r="D8" s="13" t="str">
        <v/>
      </c>
      <c r="E8" s="13">
        <v>44348</v>
      </c>
      <c r="F8" s="13">
        <v>44349</v>
      </c>
      <c r="G8" s="13">
        <v>44350</v>
      </c>
      <c r="H8" s="13">
        <v>44351</v>
      </c>
      <c r="I8" s="12">
        <v>44352</v>
      </c>
      <c r="J8" s="20"/>
      <c r="L8" s="21" t="s">
        <v>20</v>
      </c>
      <c r="M8" s="22">
        <v>44326</v>
      </c>
      <c r="N8" s="21">
        <v>20</v>
      </c>
      <c r="O8" s="22">
        <v>44341</v>
      </c>
      <c r="P8" s="21">
        <f ca="1" t="shared" si="0"/>
        <v>20</v>
      </c>
      <c r="Q8" s="21">
        <f ca="1" t="shared" si="1"/>
        <v>0</v>
      </c>
      <c r="R8" s="21" t="s">
        <v>21</v>
      </c>
    </row>
    <row r="9" ht="20" customHeight="1" spans="2:18">
      <c r="B9" s="7"/>
      <c r="C9" s="12">
        <v>44353</v>
      </c>
      <c r="D9" s="13">
        <v>44354</v>
      </c>
      <c r="E9" s="13">
        <v>44355</v>
      </c>
      <c r="F9" s="13">
        <v>44356</v>
      </c>
      <c r="G9" s="13">
        <v>44357</v>
      </c>
      <c r="H9" s="13">
        <v>44358</v>
      </c>
      <c r="I9" s="12">
        <v>44359</v>
      </c>
      <c r="J9" s="20"/>
      <c r="L9" s="21" t="s">
        <v>22</v>
      </c>
      <c r="M9" s="22">
        <v>44331</v>
      </c>
      <c r="N9" s="21">
        <v>20</v>
      </c>
      <c r="O9" s="22">
        <v>44341</v>
      </c>
      <c r="P9" s="21">
        <f ca="1" t="shared" si="0"/>
        <v>20</v>
      </c>
      <c r="Q9" s="21">
        <f ca="1" t="shared" si="1"/>
        <v>0</v>
      </c>
      <c r="R9" s="21" t="s">
        <v>2</v>
      </c>
    </row>
    <row r="10" ht="20" customHeight="1" spans="2:18">
      <c r="B10" s="7"/>
      <c r="C10" s="12">
        <v>44360</v>
      </c>
      <c r="D10" s="13">
        <v>44361</v>
      </c>
      <c r="E10" s="13">
        <v>44362</v>
      </c>
      <c r="F10" s="13">
        <v>44363</v>
      </c>
      <c r="G10" s="13">
        <v>44364</v>
      </c>
      <c r="H10" s="13">
        <v>44365</v>
      </c>
      <c r="I10" s="12">
        <v>44366</v>
      </c>
      <c r="J10" s="20"/>
      <c r="L10" s="21" t="s">
        <v>23</v>
      </c>
      <c r="M10" s="22">
        <v>44335</v>
      </c>
      <c r="N10" s="21">
        <v>17</v>
      </c>
      <c r="O10" s="22">
        <v>44341</v>
      </c>
      <c r="P10" s="21">
        <f ca="1" t="shared" si="0"/>
        <v>17</v>
      </c>
      <c r="Q10" s="21">
        <f ca="1" t="shared" si="1"/>
        <v>0</v>
      </c>
      <c r="R10" s="21" t="s">
        <v>19</v>
      </c>
    </row>
    <row r="11" ht="20" customHeight="1" spans="2:18">
      <c r="B11" s="7"/>
      <c r="C11" s="12">
        <v>44367</v>
      </c>
      <c r="D11" s="13">
        <v>44368</v>
      </c>
      <c r="E11" s="13">
        <v>44369</v>
      </c>
      <c r="F11" s="13">
        <v>44370</v>
      </c>
      <c r="G11" s="13">
        <v>44371</v>
      </c>
      <c r="H11" s="13">
        <v>44372</v>
      </c>
      <c r="I11" s="12">
        <v>44373</v>
      </c>
      <c r="J11" s="20"/>
      <c r="L11" s="21" t="s">
        <v>24</v>
      </c>
      <c r="M11" s="22">
        <v>44331</v>
      </c>
      <c r="N11" s="21">
        <v>15</v>
      </c>
      <c r="O11" s="22">
        <v>44345</v>
      </c>
      <c r="P11" s="21">
        <f ca="1" t="shared" si="0"/>
        <v>15</v>
      </c>
      <c r="Q11" s="21">
        <f ca="1" t="shared" si="1"/>
        <v>0</v>
      </c>
      <c r="R11" s="21" t="s">
        <v>21</v>
      </c>
    </row>
    <row r="12" ht="20" customHeight="1" spans="2:18">
      <c r="B12" s="7"/>
      <c r="C12" s="12">
        <v>44374</v>
      </c>
      <c r="D12" s="13">
        <v>44375</v>
      </c>
      <c r="E12" s="13">
        <v>44376</v>
      </c>
      <c r="F12" s="13">
        <v>44377</v>
      </c>
      <c r="G12" s="13" t="str">
        <v/>
      </c>
      <c r="H12" s="13" t="str">
        <v/>
      </c>
      <c r="I12" s="12" t="str">
        <v/>
      </c>
      <c r="J12" s="20"/>
      <c r="L12" s="21" t="s">
        <v>25</v>
      </c>
      <c r="M12" s="22">
        <v>44329</v>
      </c>
      <c r="N12" s="21">
        <v>18</v>
      </c>
      <c r="O12" s="22">
        <v>44346</v>
      </c>
      <c r="P12" s="21">
        <f ca="1" t="shared" si="0"/>
        <v>18</v>
      </c>
      <c r="Q12" s="21">
        <f ca="1" t="shared" si="1"/>
        <v>0</v>
      </c>
      <c r="R12" s="21" t="s">
        <v>2</v>
      </c>
    </row>
    <row r="13" ht="20" customHeight="1" spans="2:10">
      <c r="B13" s="14"/>
      <c r="C13" s="14"/>
      <c r="D13" s="14"/>
      <c r="E13" s="14"/>
      <c r="F13" s="14"/>
      <c r="G13" s="14"/>
      <c r="H13" s="14"/>
      <c r="I13" s="14"/>
      <c r="J13" s="14"/>
    </row>
    <row r="14" ht="30" customHeight="1" spans="1:10">
      <c r="A14" s="4"/>
      <c r="B14" s="5"/>
      <c r="C14" s="6">
        <f ca="1">C5+31</f>
        <v>44405</v>
      </c>
      <c r="D14" s="6"/>
      <c r="E14" s="6"/>
      <c r="F14" s="6"/>
      <c r="G14" s="6"/>
      <c r="H14" s="6"/>
      <c r="I14" s="6"/>
      <c r="J14" s="16"/>
    </row>
    <row r="15" ht="20" customHeight="1" spans="2:10">
      <c r="B15" s="7"/>
      <c r="C15" s="8"/>
      <c r="D15" s="8"/>
      <c r="E15" s="8"/>
      <c r="F15" s="9"/>
      <c r="G15" s="9"/>
      <c r="H15" s="9"/>
      <c r="I15" s="9"/>
      <c r="J15" s="20"/>
    </row>
    <row r="16" ht="20" customHeight="1" spans="2:10">
      <c r="B16" s="7"/>
      <c r="C16" s="10" t="s">
        <v>11</v>
      </c>
      <c r="D16" s="11" t="s">
        <v>12</v>
      </c>
      <c r="E16" s="11" t="s">
        <v>13</v>
      </c>
      <c r="F16" s="11" t="s">
        <v>14</v>
      </c>
      <c r="G16" s="11" t="s">
        <v>15</v>
      </c>
      <c r="H16" s="11" t="s">
        <v>16</v>
      </c>
      <c r="I16" s="10" t="s">
        <v>17</v>
      </c>
      <c r="J16" s="20"/>
    </row>
    <row r="17" ht="20" customHeight="1" spans="2:12">
      <c r="B17" s="7"/>
      <c r="C17" s="12" t="str">
        <f ca="1" t="array" ref="C17:I21">IF(MONTH(DATE(YEAR(C14),MONTH(C14),1))&lt;&gt;MONTH(DATE(YEAR(C14),MONTH(C14),1)-(WEEKDAY(DATE(YEAR(C14),MONTH(C14),1))-1)+{0;1;2;3;4;5}*7+{1,2,3,4,5,6,7}-1),"",DATE(YEAR(C14),MONTH(C14),1)-(WEEKDAY(DATE(YEAR(C14),MONTH(C14),1))-1)+{0;1;2;3;4;5}*7+{1,2,3,4,5,6,7}-1)</f>
        <v/>
      </c>
      <c r="D17" s="13" t="str">
        <v/>
      </c>
      <c r="E17" s="13" t="str">
        <v/>
      </c>
      <c r="F17" s="13" t="str">
        <v/>
      </c>
      <c r="G17" s="13">
        <v>44378</v>
      </c>
      <c r="H17" s="13">
        <v>44379</v>
      </c>
      <c r="I17" s="12">
        <v>44380</v>
      </c>
      <c r="J17" s="20"/>
      <c r="L17" s="1" t="str">
        <f>IF($M$16&gt;O6,N6,IF($M$16&gt;M6,$M$16-M6,""))</f>
        <v/>
      </c>
    </row>
    <row r="18" ht="20" customHeight="1" spans="2:10">
      <c r="B18" s="7"/>
      <c r="C18" s="12">
        <v>44381</v>
      </c>
      <c r="D18" s="13">
        <v>44382</v>
      </c>
      <c r="E18" s="13">
        <v>44383</v>
      </c>
      <c r="F18" s="13">
        <v>44384</v>
      </c>
      <c r="G18" s="13">
        <v>44385</v>
      </c>
      <c r="H18" s="13">
        <v>44386</v>
      </c>
      <c r="I18" s="12">
        <v>44387</v>
      </c>
      <c r="J18" s="20"/>
    </row>
    <row r="19" ht="20" customHeight="1" spans="2:10">
      <c r="B19" s="7"/>
      <c r="C19" s="12">
        <v>44388</v>
      </c>
      <c r="D19" s="13">
        <v>44389</v>
      </c>
      <c r="E19" s="13">
        <v>44390</v>
      </c>
      <c r="F19" s="13">
        <v>44391</v>
      </c>
      <c r="G19" s="13">
        <v>44392</v>
      </c>
      <c r="H19" s="13">
        <v>44393</v>
      </c>
      <c r="I19" s="12">
        <v>44394</v>
      </c>
      <c r="J19" s="20"/>
    </row>
    <row r="20" ht="20" customHeight="1" spans="2:10">
      <c r="B20" s="7"/>
      <c r="C20" s="12">
        <v>44395</v>
      </c>
      <c r="D20" s="13">
        <v>44396</v>
      </c>
      <c r="E20" s="13">
        <v>44397</v>
      </c>
      <c r="F20" s="13">
        <v>44398</v>
      </c>
      <c r="G20" s="13">
        <v>44399</v>
      </c>
      <c r="H20" s="13">
        <v>44400</v>
      </c>
      <c r="I20" s="12">
        <v>44401</v>
      </c>
      <c r="J20" s="20"/>
    </row>
    <row r="21" ht="20" customHeight="1" spans="2:10">
      <c r="B21" s="7"/>
      <c r="C21" s="12">
        <v>44402</v>
      </c>
      <c r="D21" s="13">
        <v>44403</v>
      </c>
      <c r="E21" s="13">
        <v>44404</v>
      </c>
      <c r="F21" s="13">
        <v>44405</v>
      </c>
      <c r="G21" s="13">
        <v>44406</v>
      </c>
      <c r="H21" s="13">
        <v>44407</v>
      </c>
      <c r="I21" s="12">
        <v>44408</v>
      </c>
      <c r="J21" s="20"/>
    </row>
    <row r="22" ht="20" customHeight="1"/>
    <row r="23" ht="20" customHeight="1"/>
  </sheetData>
  <mergeCells count="7">
    <mergeCell ref="B1:R1"/>
    <mergeCell ref="B2:R2"/>
    <mergeCell ref="P4:Q4"/>
    <mergeCell ref="C5:I5"/>
    <mergeCell ref="C6:E6"/>
    <mergeCell ref="C14:I14"/>
    <mergeCell ref="C15:E15"/>
  </mergeCells>
  <conditionalFormatting sqref="L6:R21">
    <cfRule type="expression" dxfId="0" priority="6">
      <formula>$R6=$R$4</formula>
    </cfRule>
  </conditionalFormatting>
  <conditionalFormatting sqref="C7:I12">
    <cfRule type="cellIs" dxfId="1" priority="4" operator="equal">
      <formula>TODAY()</formula>
    </cfRule>
  </conditionalFormatting>
  <conditionalFormatting sqref="C16:I21">
    <cfRule type="cellIs" dxfId="1" priority="2" operator="equal">
      <formula>TODAY()</formula>
    </cfRule>
    <cfRule type="expression" dxfId="2" priority="3">
      <formula>TODAY</formula>
    </cfRule>
  </conditionalFormatting>
  <dataValidations count="1">
    <dataValidation type="list" allowBlank="1" showInputMessage="1" showErrorMessage="1" sqref="R4 R6:R12">
      <formula1>"Important,Urgent,Normal"</formula1>
    </dataValidation>
  </dataValidations>
  <pageMargins left="0.75" right="0.75" top="1" bottom="1" header="0.51" footer="0.51"/>
  <pageSetup paperSize="9" orientation="portrait" horizontalDpi="600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秦荷华</cp:lastModifiedBy>
  <cp:revision>1</cp:revision>
  <dcterms:created xsi:type="dcterms:W3CDTF">2016-04-15T04:43:00Z</dcterms:created>
  <dcterms:modified xsi:type="dcterms:W3CDTF">2021-06-27T12:40:55Z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7741E993796942F18A49AE031B04727A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v1.0_mb_kouLZ+gQL/tw4JexGgWPfw==</vt:lpwstr>
  </property>
</Properties>
</file>