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<sst xmlns="http://schemas.openxmlformats.org/spreadsheetml/2006/main" count="38" uniqueCount="31">
  <si>
    <t>Work Plan Progress-Gantt Chart</t>
  </si>
  <si>
    <t>月份：</t>
  </si>
  <si>
    <t>年</t>
  </si>
  <si>
    <t>月</t>
  </si>
  <si>
    <t>合计工作</t>
  </si>
  <si>
    <t>提前Done</t>
  </si>
  <si>
    <t>On Time</t>
  </si>
  <si>
    <t>延期Done</t>
  </si>
  <si>
    <t>PlanProgress</t>
  </si>
  <si>
    <t>ActualProgress</t>
  </si>
  <si>
    <t>编号</t>
  </si>
  <si>
    <t>工作内容及描述</t>
  </si>
  <si>
    <t>Priority</t>
  </si>
  <si>
    <t>Start Date</t>
  </si>
  <si>
    <t>End Date</t>
  </si>
  <si>
    <t>ActualStatus</t>
  </si>
  <si>
    <t>Status</t>
  </si>
  <si>
    <t>Owner</t>
  </si>
  <si>
    <t>工序名称1</t>
  </si>
  <si>
    <t>★★★★</t>
  </si>
  <si>
    <t>Plan</t>
  </si>
  <si>
    <t>张三</t>
  </si>
  <si>
    <t>Actual</t>
  </si>
  <si>
    <t>工序名称2</t>
  </si>
  <si>
    <t>★★★</t>
  </si>
  <si>
    <t>李四</t>
  </si>
  <si>
    <t>工序名称3</t>
  </si>
  <si>
    <t>★★</t>
  </si>
  <si>
    <t>王天武</t>
  </si>
  <si>
    <t>工序名称4</t>
  </si>
  <si>
    <t>李思思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</si>
</sst>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\ h:mm\ AM/PM"/>
    <numFmt numFmtId="177" formatCode="yyyy&quot;年&quot;m&quot;月&quot;d&quot;日&quot;;@"/>
    <numFmt numFmtId="178" formatCode="[$-804]aaaa;@"/>
    <numFmt numFmtId="179" formatCode="yyyy/m/d;@"/>
  </numFmts>
  <fonts count="35">
    <font>
      <sz val="11"/>
      <color theme="1"/>
      <name val="宋体"/>
      <charset val="134"/>
      <scheme val="minor"/>
    </font>
    <font>
      <sz val="11"/>
      <color theme="1"/>
      <name val="华文细黑"/>
      <charset val="134"/>
    </font>
    <font>
      <sz val="11"/>
      <color theme="0"/>
      <name val="华文细黑"/>
      <charset val="134"/>
    </font>
    <font>
      <b/>
      <sz val="36"/>
      <color theme="0"/>
      <name val="华文细黑"/>
      <charset val="134"/>
    </font>
    <font>
      <sz val="14"/>
      <color theme="0"/>
      <name val="华文细黑"/>
      <charset val="134"/>
    </font>
    <font>
      <sz val="18"/>
      <color theme="0"/>
      <name val="华文细黑"/>
      <charset val="134"/>
    </font>
    <font>
      <sz val="16"/>
      <color theme="0"/>
      <name val="华文细黑"/>
      <charset val="134"/>
    </font>
    <font>
      <b/>
      <sz val="12"/>
      <color theme="0"/>
      <name val="华文细黑"/>
      <charset val="134"/>
    </font>
    <font>
      <b/>
      <sz val="14"/>
      <color theme="0"/>
      <name val="华文细黑"/>
      <charset val="134"/>
    </font>
    <font>
      <b/>
      <sz val="11"/>
      <color theme="0"/>
      <name val="华文细黑"/>
      <charset val="134"/>
    </font>
    <font>
      <sz val="12"/>
      <color theme="0" tint="-0.05"/>
      <name val="华文细黑"/>
      <charset val="134"/>
    </font>
    <font>
      <b/>
      <sz val="16"/>
      <color theme="0"/>
      <name val="华文细黑"/>
      <charset val="134"/>
    </font>
    <font>
      <sz val="12"/>
      <color theme="0"/>
      <name val="华文细黑"/>
      <charset val="134"/>
    </font>
    <font>
      <b/>
      <sz val="36"/>
      <name val="华文细黑"/>
      <charset val="134"/>
    </font>
    <font>
      <sz val="11"/>
      <name val="华文细黑"/>
      <charset val="134"/>
    </font>
    <font>
      <sz val="12"/>
      <color theme="1"/>
      <name val="华文细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3" tint="0.8"/>
      </right>
      <top style="thin">
        <color theme="3" tint="0.8"/>
      </top>
      <bottom style="thin">
        <color theme="0"/>
      </bottom>
      <diagonal/>
    </border>
    <border>
      <left style="thin">
        <color theme="0" tint="-0.25"/>
      </left>
      <right style="thin">
        <color theme="0"/>
      </right>
      <top style="thin">
        <color theme="0" tint="-0.25"/>
      </top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 style="thin">
        <color theme="0"/>
      </bottom>
      <diagonal/>
    </border>
    <border>
      <left style="thin">
        <color theme="0" tint="-0.25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/>
      <top/>
      <bottom/>
      <diagonal/>
    </border>
    <border>
      <left/>
      <right style="thin">
        <color theme="0" tint="-0.25"/>
      </right>
      <top/>
      <bottom/>
      <diagonal/>
    </border>
    <border>
      <left style="thin">
        <color theme="0" tint="-0.25"/>
      </left>
      <right style="thin">
        <color theme="0" tint="-0.25"/>
      </right>
      <top/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/>
      <top/>
      <bottom style="thin">
        <color theme="0" tint="-0.25"/>
      </bottom>
      <diagonal/>
    </border>
    <border>
      <left/>
      <right/>
      <top/>
      <bottom style="thin">
        <color theme="0" tint="-0.25"/>
      </bottom>
      <diagonal/>
    </border>
    <border>
      <left/>
      <right style="thin">
        <color theme="0" tint="-0.25"/>
      </right>
      <top/>
      <bottom style="thin">
        <color theme="0" tint="-0.25"/>
      </bottom>
      <diagonal/>
    </border>
    <border>
      <left style="thin">
        <color theme="0"/>
      </left>
      <right/>
      <top style="thin">
        <color theme="3" tint="0.8"/>
      </top>
      <bottom style="thin">
        <color theme="0"/>
      </bottom>
      <diagonal/>
    </border>
    <border>
      <left/>
      <right/>
      <top style="thin">
        <color theme="3" tint="0.8"/>
      </top>
      <bottom style="thin">
        <color theme="0"/>
      </bottom>
      <diagonal/>
    </border>
    <border>
      <left/>
      <right style="thin">
        <color theme="3" tint="0.8"/>
      </right>
      <top style="thin">
        <color theme="3" tint="0.8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5"/>
      </right>
      <top style="thin">
        <color theme="0" tint="-0.25"/>
      </top>
      <bottom style="thin">
        <color theme="0"/>
      </bottom>
      <diagonal/>
    </border>
    <border>
      <left style="thin">
        <color theme="0"/>
      </left>
      <right style="thin">
        <color theme="0" tint="-0.25"/>
      </right>
      <top style="thin">
        <color theme="0"/>
      </top>
      <bottom/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17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5" borderId="30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9" borderId="33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33" fillId="33" borderId="3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vertical="center"/>
    </xf>
    <xf numFmtId="0" fontId="5" fillId="3" borderId="0" xfId="0" applyNumberFormat="1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4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7" fontId="2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177" fontId="11" fillId="3" borderId="0" xfId="0" applyNumberFormat="1" applyFont="1" applyFill="1" applyBorder="1" applyAlignment="1">
      <alignment horizontal="center" vertical="center"/>
    </xf>
    <xf numFmtId="176" fontId="11" fillId="3" borderId="0" xfId="0" applyNumberFormat="1" applyFont="1" applyFill="1" applyBorder="1" applyAlignment="1">
      <alignment horizontal="center" vertical="center"/>
    </xf>
    <xf numFmtId="178" fontId="11" fillId="3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24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0" fillId="3" borderId="2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" fillId="0" borderId="2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2" tint="-0.1"/>
        </patternFill>
      </fill>
    </dxf>
    <dxf>
      <fill>
        <patternFill patternType="solid">
          <bgColor theme="1"/>
        </patternFill>
      </fill>
    </dxf>
    <dxf>
      <font>
        <color rgb="FFC00000"/>
      </font>
    </dxf>
  </dxfs>
  <tableStyles count="0" defaultTableStyle="TableStyleMedium2" defaultPivotStyle="PivotStyleLight16"/>
  <colors>
    <mruColors>
      <color rgb="00DDD9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69"/>
  <sheetViews>
    <sheetView showGridLines="0" tabSelected="1" topLeftCell="A48" workbookViewId="0">
      <selection activeCell="F60" sqref="F60"/>
    </sheetView>
  </sheetViews>
  <sheetFormatPr defaultColWidth="9.90833333333333" defaultRowHeight="15.75"/>
  <cols>
    <col min="1" max="1" width="3.125" style="1" customWidth="1"/>
    <col min="2" max="2" width="6.125" style="3" customWidth="1"/>
    <col min="3" max="3" width="9.5" style="1" customWidth="1"/>
    <col min="4" max="4" width="4" style="1" customWidth="1"/>
    <col min="5" max="5" width="7.75" style="1" customWidth="1"/>
    <col min="6" max="6" width="11.25" style="1" customWidth="1"/>
    <col min="7" max="7" width="12.375" style="1" customWidth="1"/>
    <col min="8" max="8" width="12.375" style="3" customWidth="1"/>
    <col min="9" max="9" width="10" style="3" customWidth="1"/>
    <col min="10" max="10" width="9.625" style="3" customWidth="1"/>
    <col min="11" max="41" width="3.375" style="3" customWidth="1"/>
    <col min="42" max="42" width="8.125" style="3" customWidth="1"/>
    <col min="43" max="43" width="4.125" style="1" customWidth="1"/>
    <col min="44" max="16384" width="9.90833333333333" style="1"/>
  </cols>
  <sheetData>
    <row r="1" s="1" customFormat="1" ht="9" customHeight="1" spans="2:42">
      <c r="B1" s="4"/>
      <c r="C1" s="5"/>
      <c r="D1" s="5"/>
      <c r="E1" s="5"/>
      <c r="F1" s="5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="1" customFormat="1" ht="49" customHeight="1" spans="2:43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56"/>
    </row>
    <row r="3" s="1" customFormat="1" ht="19" customHeight="1" spans="2:42">
      <c r="B3" s="7"/>
      <c r="C3" s="7"/>
      <c r="D3" s="7"/>
      <c r="E3" s="7"/>
      <c r="F3" s="7"/>
      <c r="G3" s="7"/>
      <c r="H3" s="7"/>
      <c r="I3" s="4"/>
      <c r="J3" s="4"/>
      <c r="K3" s="4"/>
      <c r="L3" s="4"/>
      <c r="M3" s="4"/>
      <c r="N3" s="42"/>
      <c r="O3" s="42"/>
      <c r="P3" s="42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1"/>
      <c r="AD3" s="52"/>
      <c r="AE3" s="52"/>
      <c r="AF3" s="52"/>
      <c r="AG3" s="52"/>
      <c r="AH3" s="52"/>
      <c r="AI3" s="52"/>
      <c r="AJ3" s="52"/>
      <c r="AK3" s="52"/>
      <c r="AL3" s="4"/>
      <c r="AM3" s="4"/>
      <c r="AN3" s="4"/>
      <c r="AO3" s="4"/>
      <c r="AP3" s="4"/>
    </row>
    <row r="4" s="1" customFormat="1" ht="28" customHeight="1" spans="2:44">
      <c r="B4" s="8" t="s">
        <v>1</v>
      </c>
      <c r="C4" s="9">
        <v>2020</v>
      </c>
      <c r="D4" s="10" t="s">
        <v>2</v>
      </c>
      <c r="E4" s="11">
        <v>12</v>
      </c>
      <c r="F4" s="12" t="s">
        <v>3</v>
      </c>
      <c r="G4" s="13" t="s">
        <v>4</v>
      </c>
      <c r="H4" s="14">
        <f>COUNTA(C8:E2024)</f>
        <v>4</v>
      </c>
      <c r="I4" s="43"/>
      <c r="J4" s="44" t="s">
        <v>5</v>
      </c>
      <c r="K4" s="45">
        <f>COUNTIF($J$8:$J$2000,"提前Done")</f>
        <v>1</v>
      </c>
      <c r="L4" s="46"/>
      <c r="M4" s="47"/>
      <c r="N4" s="48"/>
      <c r="O4" s="48"/>
      <c r="P4" s="43"/>
      <c r="Q4" s="44" t="s">
        <v>6</v>
      </c>
      <c r="R4" s="44"/>
      <c r="S4" s="44"/>
      <c r="T4" s="45">
        <f>COUNTIF($J$8:$J$2000,"On Time")</f>
        <v>1</v>
      </c>
      <c r="U4" s="46"/>
      <c r="V4" s="47"/>
      <c r="W4" s="43"/>
      <c r="X4" s="43"/>
      <c r="Y4" s="43"/>
      <c r="Z4" s="44" t="s">
        <v>7</v>
      </c>
      <c r="AA4" s="44"/>
      <c r="AB4" s="44"/>
      <c r="AC4" s="45">
        <f>COUNTIF($J$8:$J$2000,"延期Done")</f>
        <v>2</v>
      </c>
      <c r="AD4" s="46"/>
      <c r="AE4" s="47"/>
      <c r="AF4" s="43"/>
      <c r="AG4" s="43"/>
      <c r="AH4" s="43"/>
      <c r="AI4" s="53"/>
      <c r="AJ4" s="54" t="s">
        <v>8</v>
      </c>
      <c r="AK4" s="54"/>
      <c r="AL4" s="54"/>
      <c r="AM4" s="55"/>
      <c r="AN4" s="54" t="s">
        <v>9</v>
      </c>
      <c r="AO4" s="54"/>
      <c r="AP4" s="54"/>
      <c r="AQ4" s="57"/>
      <c r="AR4" s="57"/>
    </row>
    <row r="5" s="1" customFormat="1" ht="10" customHeight="1" spans="2:43">
      <c r="B5" s="15"/>
      <c r="C5" s="16"/>
      <c r="D5" s="16"/>
      <c r="E5" s="16"/>
      <c r="F5" s="16"/>
      <c r="G5" s="5"/>
      <c r="H5" s="4"/>
      <c r="I5" s="4"/>
      <c r="J5" s="4"/>
      <c r="K5" s="49">
        <f t="shared" ref="K5:AO5" si="0">DATE($C$4,$E$4,K7)</f>
        <v>44166</v>
      </c>
      <c r="L5" s="49">
        <f t="shared" si="0"/>
        <v>44167</v>
      </c>
      <c r="M5" s="49">
        <f t="shared" si="0"/>
        <v>44168</v>
      </c>
      <c r="N5" s="49">
        <f t="shared" si="0"/>
        <v>44169</v>
      </c>
      <c r="O5" s="49">
        <f t="shared" si="0"/>
        <v>44170</v>
      </c>
      <c r="P5" s="49">
        <f t="shared" si="0"/>
        <v>44171</v>
      </c>
      <c r="Q5" s="49">
        <f t="shared" si="0"/>
        <v>44172</v>
      </c>
      <c r="R5" s="49">
        <f t="shared" si="0"/>
        <v>44173</v>
      </c>
      <c r="S5" s="49">
        <f t="shared" si="0"/>
        <v>44174</v>
      </c>
      <c r="T5" s="49">
        <f t="shared" si="0"/>
        <v>44175</v>
      </c>
      <c r="U5" s="49">
        <f t="shared" si="0"/>
        <v>44176</v>
      </c>
      <c r="V5" s="49">
        <f t="shared" si="0"/>
        <v>44177</v>
      </c>
      <c r="W5" s="49">
        <f t="shared" si="0"/>
        <v>44178</v>
      </c>
      <c r="X5" s="49">
        <f t="shared" si="0"/>
        <v>44179</v>
      </c>
      <c r="Y5" s="49">
        <f t="shared" si="0"/>
        <v>44180</v>
      </c>
      <c r="Z5" s="49">
        <f t="shared" si="0"/>
        <v>44181</v>
      </c>
      <c r="AA5" s="49">
        <f t="shared" si="0"/>
        <v>44182</v>
      </c>
      <c r="AB5" s="49">
        <f t="shared" si="0"/>
        <v>44183</v>
      </c>
      <c r="AC5" s="49">
        <f t="shared" si="0"/>
        <v>44184</v>
      </c>
      <c r="AD5" s="49">
        <f t="shared" si="0"/>
        <v>44185</v>
      </c>
      <c r="AE5" s="49">
        <f t="shared" si="0"/>
        <v>44186</v>
      </c>
      <c r="AF5" s="49">
        <f t="shared" si="0"/>
        <v>44187</v>
      </c>
      <c r="AG5" s="49">
        <f t="shared" si="0"/>
        <v>44188</v>
      </c>
      <c r="AH5" s="49">
        <f t="shared" si="0"/>
        <v>44189</v>
      </c>
      <c r="AI5" s="49">
        <f t="shared" si="0"/>
        <v>44190</v>
      </c>
      <c r="AJ5" s="49">
        <f t="shared" si="0"/>
        <v>44191</v>
      </c>
      <c r="AK5" s="49">
        <f t="shared" si="0"/>
        <v>44192</v>
      </c>
      <c r="AL5" s="49">
        <f t="shared" si="0"/>
        <v>44193</v>
      </c>
      <c r="AM5" s="49">
        <f t="shared" si="0"/>
        <v>44194</v>
      </c>
      <c r="AN5" s="49">
        <f t="shared" si="0"/>
        <v>44195</v>
      </c>
      <c r="AO5" s="49">
        <f t="shared" si="0"/>
        <v>44196</v>
      </c>
      <c r="AP5" s="49"/>
      <c r="AQ5" s="58">
        <f>DATE($C$4,$E$4,AO7)</f>
        <v>44196</v>
      </c>
    </row>
    <row r="6" s="1" customFormat="1" ht="21" customHeight="1" spans="2:43">
      <c r="B6" s="17" t="s">
        <v>10</v>
      </c>
      <c r="C6" s="18" t="s">
        <v>11</v>
      </c>
      <c r="D6" s="19"/>
      <c r="E6" s="20"/>
      <c r="F6" s="21" t="s">
        <v>12</v>
      </c>
      <c r="G6" s="22" t="s">
        <v>13</v>
      </c>
      <c r="H6" s="22" t="s">
        <v>14</v>
      </c>
      <c r="I6" s="22" t="s">
        <v>15</v>
      </c>
      <c r="J6" s="21" t="s">
        <v>16</v>
      </c>
      <c r="K6" s="22" t="str">
        <f t="shared" ref="K6:AO6" si="1">CHOOSE(WEEKDAY(DATE($C$4,$E$4,K7),1),"日","一","二","三","四","五","六")</f>
        <v>二</v>
      </c>
      <c r="L6" s="22" t="str">
        <f t="shared" si="1"/>
        <v>三</v>
      </c>
      <c r="M6" s="22" t="str">
        <f t="shared" si="1"/>
        <v>四</v>
      </c>
      <c r="N6" s="22" t="str">
        <f t="shared" si="1"/>
        <v>五</v>
      </c>
      <c r="O6" s="22" t="str">
        <f t="shared" si="1"/>
        <v>六</v>
      </c>
      <c r="P6" s="22" t="str">
        <f t="shared" si="1"/>
        <v>日</v>
      </c>
      <c r="Q6" s="22" t="str">
        <f t="shared" si="1"/>
        <v>一</v>
      </c>
      <c r="R6" s="22" t="str">
        <f t="shared" si="1"/>
        <v>二</v>
      </c>
      <c r="S6" s="22" t="str">
        <f t="shared" si="1"/>
        <v>三</v>
      </c>
      <c r="T6" s="22" t="str">
        <f t="shared" si="1"/>
        <v>四</v>
      </c>
      <c r="U6" s="22" t="str">
        <f t="shared" si="1"/>
        <v>五</v>
      </c>
      <c r="V6" s="22" t="str">
        <f t="shared" si="1"/>
        <v>六</v>
      </c>
      <c r="W6" s="22" t="str">
        <f t="shared" si="1"/>
        <v>日</v>
      </c>
      <c r="X6" s="22" t="str">
        <f t="shared" si="1"/>
        <v>一</v>
      </c>
      <c r="Y6" s="22" t="str">
        <f t="shared" si="1"/>
        <v>二</v>
      </c>
      <c r="Z6" s="22" t="str">
        <f t="shared" si="1"/>
        <v>三</v>
      </c>
      <c r="AA6" s="22" t="str">
        <f t="shared" si="1"/>
        <v>四</v>
      </c>
      <c r="AB6" s="22" t="str">
        <f t="shared" si="1"/>
        <v>五</v>
      </c>
      <c r="AC6" s="22" t="str">
        <f t="shared" si="1"/>
        <v>六</v>
      </c>
      <c r="AD6" s="22" t="str">
        <f t="shared" si="1"/>
        <v>日</v>
      </c>
      <c r="AE6" s="22" t="str">
        <f t="shared" si="1"/>
        <v>一</v>
      </c>
      <c r="AF6" s="22" t="str">
        <f t="shared" si="1"/>
        <v>二</v>
      </c>
      <c r="AG6" s="22" t="str">
        <f t="shared" si="1"/>
        <v>三</v>
      </c>
      <c r="AH6" s="22" t="str">
        <f t="shared" si="1"/>
        <v>四</v>
      </c>
      <c r="AI6" s="22" t="str">
        <f t="shared" si="1"/>
        <v>五</v>
      </c>
      <c r="AJ6" s="22" t="str">
        <f t="shared" si="1"/>
        <v>六</v>
      </c>
      <c r="AK6" s="22" t="str">
        <f t="shared" si="1"/>
        <v>日</v>
      </c>
      <c r="AL6" s="22" t="str">
        <f t="shared" si="1"/>
        <v>一</v>
      </c>
      <c r="AM6" s="22" t="str">
        <f t="shared" si="1"/>
        <v>二</v>
      </c>
      <c r="AN6" s="22" t="str">
        <f t="shared" si="1"/>
        <v>三</v>
      </c>
      <c r="AO6" s="59" t="str">
        <f t="shared" si="1"/>
        <v>四</v>
      </c>
      <c r="AP6" s="21" t="s">
        <v>17</v>
      </c>
      <c r="AQ6" s="60"/>
    </row>
    <row r="7" s="1" customFormat="1" ht="21" customHeight="1" spans="2:43">
      <c r="B7" s="23"/>
      <c r="C7" s="24"/>
      <c r="D7" s="25"/>
      <c r="E7" s="26"/>
      <c r="F7" s="27"/>
      <c r="G7" s="28"/>
      <c r="H7" s="28"/>
      <c r="I7" s="28"/>
      <c r="J7" s="27"/>
      <c r="K7" s="28">
        <v>1</v>
      </c>
      <c r="L7" s="28">
        <v>2</v>
      </c>
      <c r="M7" s="28">
        <v>3</v>
      </c>
      <c r="N7" s="28">
        <v>4</v>
      </c>
      <c r="O7" s="28">
        <v>5</v>
      </c>
      <c r="P7" s="28">
        <v>6</v>
      </c>
      <c r="Q7" s="28">
        <v>7</v>
      </c>
      <c r="R7" s="28">
        <v>8</v>
      </c>
      <c r="S7" s="28">
        <v>9</v>
      </c>
      <c r="T7" s="28">
        <v>10</v>
      </c>
      <c r="U7" s="28">
        <v>11</v>
      </c>
      <c r="V7" s="28">
        <v>12</v>
      </c>
      <c r="W7" s="28">
        <v>13</v>
      </c>
      <c r="X7" s="28">
        <v>14</v>
      </c>
      <c r="Y7" s="28">
        <v>15</v>
      </c>
      <c r="Z7" s="28">
        <v>16</v>
      </c>
      <c r="AA7" s="28">
        <v>17</v>
      </c>
      <c r="AB7" s="28">
        <v>18</v>
      </c>
      <c r="AC7" s="28">
        <v>19</v>
      </c>
      <c r="AD7" s="28">
        <v>20</v>
      </c>
      <c r="AE7" s="28">
        <v>21</v>
      </c>
      <c r="AF7" s="28">
        <v>22</v>
      </c>
      <c r="AG7" s="28">
        <v>23</v>
      </c>
      <c r="AH7" s="28">
        <v>24</v>
      </c>
      <c r="AI7" s="28">
        <v>25</v>
      </c>
      <c r="AJ7" s="28">
        <v>26</v>
      </c>
      <c r="AK7" s="28">
        <v>27</v>
      </c>
      <c r="AL7" s="28">
        <v>28</v>
      </c>
      <c r="AM7" s="28">
        <v>29</v>
      </c>
      <c r="AN7" s="28">
        <v>30</v>
      </c>
      <c r="AO7" s="61">
        <v>31</v>
      </c>
      <c r="AP7" s="27"/>
      <c r="AQ7" s="62"/>
    </row>
    <row r="8" s="1" customFormat="1" ht="21" customHeight="1" spans="2:43">
      <c r="B8" s="29">
        <v>1</v>
      </c>
      <c r="C8" s="30" t="s">
        <v>18</v>
      </c>
      <c r="D8" s="31"/>
      <c r="E8" s="32"/>
      <c r="F8" s="33" t="s">
        <v>19</v>
      </c>
      <c r="G8" s="34">
        <v>44166</v>
      </c>
      <c r="H8" s="34">
        <v>44168</v>
      </c>
      <c r="I8" s="29" t="s">
        <v>20</v>
      </c>
      <c r="J8" s="33" t="str">
        <f>IF(C8="","",IF(H8=H9,"On Time",IF(H8&gt;H9,"提前Done",IF(H8&lt;H9,"延期Done"))))</f>
        <v>延期Done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63" t="s">
        <v>21</v>
      </c>
      <c r="AQ8" s="60"/>
    </row>
    <row r="9" s="1" customFormat="1" ht="21" customHeight="1" spans="2:43">
      <c r="B9" s="35"/>
      <c r="C9" s="36"/>
      <c r="D9" s="37"/>
      <c r="E9" s="38"/>
      <c r="F9" s="29"/>
      <c r="G9" s="39">
        <v>44166</v>
      </c>
      <c r="H9" s="39">
        <v>44170</v>
      </c>
      <c r="I9" s="35" t="s">
        <v>22</v>
      </c>
      <c r="J9" s="29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63"/>
      <c r="AQ9" s="60"/>
    </row>
    <row r="10" s="1" customFormat="1" ht="21" customHeight="1" spans="2:43">
      <c r="B10" s="35">
        <v>2</v>
      </c>
      <c r="C10" s="30" t="s">
        <v>23</v>
      </c>
      <c r="D10" s="31"/>
      <c r="E10" s="32"/>
      <c r="F10" s="33" t="s">
        <v>24</v>
      </c>
      <c r="G10" s="39">
        <v>44168</v>
      </c>
      <c r="H10" s="39">
        <v>44174</v>
      </c>
      <c r="I10" s="35" t="s">
        <v>20</v>
      </c>
      <c r="J10" s="33" t="str">
        <f>IF(C10="","",IF(H10=H11,"On Time",IF(H10&gt;H11,"提前Done",IF(H10&lt;H11,"延期Done"))))</f>
        <v>提前Done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63" t="s">
        <v>25</v>
      </c>
      <c r="AQ10" s="60"/>
    </row>
    <row r="11" s="1" customFormat="1" ht="21" customHeight="1" spans="2:43">
      <c r="B11" s="35"/>
      <c r="C11" s="36"/>
      <c r="D11" s="37"/>
      <c r="E11" s="38"/>
      <c r="F11" s="29"/>
      <c r="G11" s="39">
        <v>44170</v>
      </c>
      <c r="H11" s="39">
        <v>44173</v>
      </c>
      <c r="I11" s="35" t="s">
        <v>22</v>
      </c>
      <c r="J11" s="29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63"/>
      <c r="AQ11" s="60"/>
    </row>
    <row r="12" s="1" customFormat="1" ht="21" customHeight="1" spans="2:43">
      <c r="B12" s="35">
        <v>3</v>
      </c>
      <c r="C12" s="30" t="s">
        <v>26</v>
      </c>
      <c r="D12" s="31"/>
      <c r="E12" s="32"/>
      <c r="F12" s="33" t="s">
        <v>27</v>
      </c>
      <c r="G12" s="39">
        <v>44171</v>
      </c>
      <c r="H12" s="39">
        <v>44177</v>
      </c>
      <c r="I12" s="35" t="s">
        <v>20</v>
      </c>
      <c r="J12" s="33" t="str">
        <f>IF(C12="","",IF(H12=H13,"On Time",IF(H12&gt;H13,"提前Done",IF(H12&lt;H13,"延期Done"))))</f>
        <v>On Time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63" t="s">
        <v>28</v>
      </c>
      <c r="AQ12" s="60"/>
    </row>
    <row r="13" s="1" customFormat="1" ht="21" customHeight="1" spans="2:43">
      <c r="B13" s="35"/>
      <c r="C13" s="36"/>
      <c r="D13" s="37"/>
      <c r="E13" s="38"/>
      <c r="F13" s="29"/>
      <c r="G13" s="39">
        <v>44173</v>
      </c>
      <c r="H13" s="39">
        <v>44177</v>
      </c>
      <c r="I13" s="35" t="s">
        <v>22</v>
      </c>
      <c r="J13" s="29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63"/>
      <c r="AQ13" s="60"/>
    </row>
    <row r="14" s="1" customFormat="1" ht="21" customHeight="1" spans="2:43">
      <c r="B14" s="35">
        <v>4</v>
      </c>
      <c r="C14" s="30" t="s">
        <v>29</v>
      </c>
      <c r="D14" s="31"/>
      <c r="E14" s="32"/>
      <c r="F14" s="33" t="s">
        <v>19</v>
      </c>
      <c r="G14" s="39">
        <v>44175</v>
      </c>
      <c r="H14" s="39">
        <v>44177</v>
      </c>
      <c r="I14" s="35" t="s">
        <v>20</v>
      </c>
      <c r="J14" s="33" t="str">
        <f>IF(C14="","",IF(H14=H15,"On Time",IF(H14&gt;H15,"提前Done",IF(H14&lt;H15,"延期Done"))))</f>
        <v>延期Done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63" t="s">
        <v>30</v>
      </c>
      <c r="AQ14" s="60"/>
    </row>
    <row r="15" s="1" customFormat="1" ht="21" customHeight="1" spans="2:43">
      <c r="B15" s="35"/>
      <c r="C15" s="36"/>
      <c r="D15" s="37"/>
      <c r="E15" s="38"/>
      <c r="F15" s="29"/>
      <c r="G15" s="39">
        <v>44177</v>
      </c>
      <c r="H15" s="39">
        <v>44183</v>
      </c>
      <c r="I15" s="35" t="s">
        <v>22</v>
      </c>
      <c r="J15" s="29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63"/>
      <c r="AQ15" s="60"/>
    </row>
    <row r="16" s="1" customFormat="1" ht="21" customHeight="1" spans="2:43">
      <c r="B16" s="35"/>
      <c r="C16" s="30"/>
      <c r="D16" s="31"/>
      <c r="E16" s="32"/>
      <c r="F16" s="33"/>
      <c r="G16" s="39"/>
      <c r="H16" s="39"/>
      <c r="I16" s="35"/>
      <c r="J16" s="33" t="str">
        <f>IF(C16="","",IF(H16=H17,"On Time",IF(H16&gt;H17,"提前Done",IF(H16&lt;H17,"延期Done"))))</f>
        <v/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63"/>
      <c r="AQ16" s="60"/>
    </row>
    <row r="17" s="1" customFormat="1" ht="21" customHeight="1" spans="2:43">
      <c r="B17" s="35"/>
      <c r="C17" s="36"/>
      <c r="D17" s="37"/>
      <c r="E17" s="38"/>
      <c r="F17" s="29"/>
      <c r="G17" s="39"/>
      <c r="H17" s="39"/>
      <c r="I17" s="35"/>
      <c r="J17" s="29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63"/>
      <c r="AQ17" s="60"/>
    </row>
    <row r="18" s="1" customFormat="1" ht="21" customHeight="1" spans="2:43">
      <c r="B18" s="35"/>
      <c r="C18" s="30"/>
      <c r="D18" s="31"/>
      <c r="E18" s="32"/>
      <c r="F18" s="33"/>
      <c r="G18" s="39"/>
      <c r="H18" s="39"/>
      <c r="I18" s="35"/>
      <c r="J18" s="33" t="str">
        <f>IF(C18="","",IF(H18=H19,"On Time",IF(H18&gt;H19,"提前Done",IF(H18&lt;H19,"延期Done"))))</f>
        <v/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63"/>
      <c r="AQ18" s="60"/>
    </row>
    <row r="19" s="1" customFormat="1" ht="21" customHeight="1" spans="2:43">
      <c r="B19" s="35"/>
      <c r="C19" s="36"/>
      <c r="D19" s="37"/>
      <c r="E19" s="38"/>
      <c r="F19" s="29"/>
      <c r="G19" s="39"/>
      <c r="H19" s="39"/>
      <c r="I19" s="35"/>
      <c r="J19" s="29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63"/>
      <c r="AQ19" s="60"/>
    </row>
    <row r="20" s="1" customFormat="1" ht="21" customHeight="1" spans="2:43">
      <c r="B20" s="35"/>
      <c r="C20" s="30"/>
      <c r="D20" s="31"/>
      <c r="E20" s="32"/>
      <c r="F20" s="33"/>
      <c r="G20" s="39"/>
      <c r="H20" s="39"/>
      <c r="I20" s="35"/>
      <c r="J20" s="33" t="str">
        <f>IF(C20="","",IF(H20=H21,"On Time",IF(H20&gt;H21,"提前Done",IF(H20&lt;H21,"延期Done"))))</f>
        <v/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63"/>
      <c r="AQ20" s="60"/>
    </row>
    <row r="21" s="1" customFormat="1" ht="21" customHeight="1" spans="2:43">
      <c r="B21" s="35"/>
      <c r="C21" s="36"/>
      <c r="D21" s="37"/>
      <c r="E21" s="38"/>
      <c r="F21" s="29"/>
      <c r="G21" s="39"/>
      <c r="H21" s="39"/>
      <c r="I21" s="35"/>
      <c r="J21" s="29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63"/>
      <c r="AQ21" s="60"/>
    </row>
    <row r="22" s="1" customFormat="1" ht="21" customHeight="1" spans="2:43">
      <c r="B22" s="35"/>
      <c r="C22" s="30"/>
      <c r="D22" s="31"/>
      <c r="E22" s="32"/>
      <c r="F22" s="33"/>
      <c r="G22" s="39"/>
      <c r="H22" s="39"/>
      <c r="I22" s="35"/>
      <c r="J22" s="33" t="str">
        <f>IF(C22="","",IF(H22=H23,"On Time",IF(H22&gt;H23,"提前Done",IF(H22&lt;H23,"延期Done"))))</f>
        <v/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63"/>
      <c r="AQ22" s="60"/>
    </row>
    <row r="23" s="1" customFormat="1" ht="21" customHeight="1" spans="2:43">
      <c r="B23" s="35"/>
      <c r="C23" s="36"/>
      <c r="D23" s="37"/>
      <c r="E23" s="38"/>
      <c r="F23" s="29"/>
      <c r="G23" s="39"/>
      <c r="H23" s="39"/>
      <c r="I23" s="35"/>
      <c r="J23" s="29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63"/>
      <c r="AQ23" s="60"/>
    </row>
    <row r="24" s="1" customFormat="1" ht="21" customHeight="1" spans="2:43">
      <c r="B24" s="35"/>
      <c r="C24" s="30"/>
      <c r="D24" s="31"/>
      <c r="E24" s="32"/>
      <c r="F24" s="33"/>
      <c r="G24" s="39"/>
      <c r="H24" s="39"/>
      <c r="I24" s="35"/>
      <c r="J24" s="33" t="str">
        <f>IF(C24="","",IF(H24=H25,"On Time",IF(H24&gt;H25,"提前Done",IF(H24&lt;H25,"延期Done"))))</f>
        <v/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63"/>
      <c r="AQ24" s="60"/>
    </row>
    <row r="25" s="1" customFormat="1" ht="21" customHeight="1" spans="2:43">
      <c r="B25" s="35"/>
      <c r="C25" s="36"/>
      <c r="D25" s="37"/>
      <c r="E25" s="38"/>
      <c r="F25" s="29"/>
      <c r="G25" s="39"/>
      <c r="H25" s="39"/>
      <c r="I25" s="35"/>
      <c r="J25" s="29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63"/>
      <c r="AQ25" s="60"/>
    </row>
    <row r="26" s="1" customFormat="1" ht="21" customHeight="1" spans="2:43">
      <c r="B26" s="35"/>
      <c r="C26" s="30"/>
      <c r="D26" s="31"/>
      <c r="E26" s="32"/>
      <c r="F26" s="33"/>
      <c r="G26" s="39"/>
      <c r="H26" s="39"/>
      <c r="I26" s="35"/>
      <c r="J26" s="33" t="str">
        <f>IF(C26="","",IF(H26=H27,"On Time",IF(H26&gt;H27,"提前Done",IF(H26&lt;H27,"延期Done"))))</f>
        <v/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63"/>
      <c r="AQ26" s="60"/>
    </row>
    <row r="27" s="1" customFormat="1" ht="21" customHeight="1" spans="2:43">
      <c r="B27" s="35"/>
      <c r="C27" s="36"/>
      <c r="D27" s="37"/>
      <c r="E27" s="38"/>
      <c r="F27" s="29"/>
      <c r="G27" s="39"/>
      <c r="H27" s="39"/>
      <c r="I27" s="35"/>
      <c r="J27" s="29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63"/>
      <c r="AQ27" s="60"/>
    </row>
    <row r="28" s="1" customFormat="1" ht="21" customHeight="1" spans="2:43">
      <c r="B28" s="35"/>
      <c r="C28" s="30"/>
      <c r="D28" s="31"/>
      <c r="E28" s="32"/>
      <c r="F28" s="33"/>
      <c r="G28" s="39"/>
      <c r="H28" s="39"/>
      <c r="I28" s="35"/>
      <c r="J28" s="33" t="str">
        <f>IF(C28="","",IF(H28=H29,"On Time",IF(H28&gt;H29,"提前Done",IF(H28&lt;H29,"延期Done"))))</f>
        <v/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63"/>
      <c r="AQ28" s="60"/>
    </row>
    <row r="29" s="1" customFormat="1" ht="21" customHeight="1" spans="2:43">
      <c r="B29" s="35"/>
      <c r="C29" s="36"/>
      <c r="D29" s="37"/>
      <c r="E29" s="38"/>
      <c r="F29" s="29"/>
      <c r="G29" s="39"/>
      <c r="H29" s="39"/>
      <c r="I29" s="35"/>
      <c r="J29" s="29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63"/>
      <c r="AQ29" s="60"/>
    </row>
    <row r="30" s="1" customFormat="1" ht="21" customHeight="1" spans="2:43">
      <c r="B30" s="35"/>
      <c r="C30" s="30"/>
      <c r="D30" s="31"/>
      <c r="E30" s="32"/>
      <c r="F30" s="33"/>
      <c r="G30" s="39"/>
      <c r="H30" s="39"/>
      <c r="I30" s="35"/>
      <c r="J30" s="33" t="str">
        <f>IF(C30="","",IF(H30=H31,"On Time",IF(H30&gt;H31,"提前Done",IF(H30&lt;H31,"延期Done"))))</f>
        <v/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63"/>
      <c r="AQ30" s="60"/>
    </row>
    <row r="31" s="1" customFormat="1" ht="21" customHeight="1" spans="2:43">
      <c r="B31" s="35"/>
      <c r="C31" s="36"/>
      <c r="D31" s="37"/>
      <c r="E31" s="38"/>
      <c r="F31" s="29"/>
      <c r="G31" s="39"/>
      <c r="H31" s="39"/>
      <c r="I31" s="35"/>
      <c r="J31" s="29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63"/>
      <c r="AQ31" s="60"/>
    </row>
    <row r="32" s="1" customFormat="1" ht="26" customHeight="1" spans="2:43">
      <c r="B32" s="35"/>
      <c r="C32" s="35"/>
      <c r="D32" s="40"/>
      <c r="E32" s="35"/>
      <c r="F32" s="35"/>
      <c r="G32" s="39"/>
      <c r="H32" s="39"/>
      <c r="I32" s="35"/>
      <c r="J32" s="35" t="str">
        <f>IF(C32="","",IF(H32=H33,"On Time",IF(H32&gt;H33,"提前Done",IF(H32&lt;H33,"延期Done"))))</f>
        <v/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60"/>
    </row>
    <row r="33" s="1" customFormat="1" ht="21" customHeight="1" spans="2:43">
      <c r="B33" s="35"/>
      <c r="C33" s="35"/>
      <c r="D33" s="35"/>
      <c r="E33" s="35"/>
      <c r="F33" s="35"/>
      <c r="G33" s="39"/>
      <c r="H33" s="39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60"/>
    </row>
    <row r="34" s="1" customFormat="1" ht="21" customHeight="1" spans="2:43">
      <c r="B34" s="35"/>
      <c r="C34" s="30"/>
      <c r="D34" s="31"/>
      <c r="E34" s="32"/>
      <c r="F34" s="33"/>
      <c r="G34" s="39"/>
      <c r="H34" s="39"/>
      <c r="I34" s="35"/>
      <c r="J34" s="33" t="str">
        <f>IF(C34="","",IF(H34=H35,"On Time",IF(H34&gt;H35,"提前Done",IF(H34&lt;H35,"延期Done"))))</f>
        <v/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63"/>
      <c r="AQ34" s="60"/>
    </row>
    <row r="35" s="1" customFormat="1" ht="21" customHeight="1" spans="2:43">
      <c r="B35" s="35"/>
      <c r="C35" s="36"/>
      <c r="D35" s="37"/>
      <c r="E35" s="38"/>
      <c r="F35" s="29"/>
      <c r="G35" s="39"/>
      <c r="H35" s="39"/>
      <c r="I35" s="35"/>
      <c r="J35" s="29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63"/>
      <c r="AQ35" s="60"/>
    </row>
    <row r="36" s="1" customFormat="1" ht="21" customHeight="1" spans="2:43">
      <c r="B36" s="35"/>
      <c r="C36" s="30"/>
      <c r="D36" s="31"/>
      <c r="E36" s="32"/>
      <c r="F36" s="33"/>
      <c r="G36" s="39"/>
      <c r="H36" s="39"/>
      <c r="I36" s="35"/>
      <c r="J36" s="33" t="str">
        <f>IF(C36="","",IF(H36=H37,"On Time",IF(H36&gt;H37,"提前Done",IF(H36&lt;H37,"延期Done"))))</f>
        <v/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63"/>
      <c r="AQ36" s="60"/>
    </row>
    <row r="37" s="1" customFormat="1" ht="21" customHeight="1" spans="2:43">
      <c r="B37" s="35"/>
      <c r="C37" s="36"/>
      <c r="D37" s="37"/>
      <c r="E37" s="38"/>
      <c r="F37" s="29"/>
      <c r="G37" s="39"/>
      <c r="H37" s="39"/>
      <c r="I37" s="35"/>
      <c r="J37" s="29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63"/>
      <c r="AQ37" s="60"/>
    </row>
    <row r="38" s="1" customFormat="1" ht="21" customHeight="1" spans="2:43">
      <c r="B38" s="35"/>
      <c r="C38" s="30"/>
      <c r="D38" s="31"/>
      <c r="E38" s="32"/>
      <c r="F38" s="33"/>
      <c r="G38" s="39"/>
      <c r="H38" s="39"/>
      <c r="I38" s="35"/>
      <c r="J38" s="33" t="str">
        <f>IF(C38="","",IF(H38=H39,"On Time",IF(H38&gt;H39,"提前Done",IF(H38&lt;H39,"延期Done"))))</f>
        <v/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63"/>
      <c r="AQ38" s="60"/>
    </row>
    <row r="39" s="1" customFormat="1" ht="21" customHeight="1" spans="2:43">
      <c r="B39" s="35"/>
      <c r="C39" s="36"/>
      <c r="D39" s="37"/>
      <c r="E39" s="38"/>
      <c r="F39" s="29"/>
      <c r="G39" s="39"/>
      <c r="H39" s="39"/>
      <c r="I39" s="35"/>
      <c r="J39" s="29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63"/>
      <c r="AQ39" s="60"/>
    </row>
    <row r="40" s="1" customFormat="1" ht="21" customHeight="1" spans="2:43">
      <c r="B40" s="35"/>
      <c r="C40" s="30"/>
      <c r="D40" s="31"/>
      <c r="E40" s="32"/>
      <c r="F40" s="33"/>
      <c r="G40" s="39"/>
      <c r="H40" s="39"/>
      <c r="I40" s="35"/>
      <c r="J40" s="33" t="str">
        <f>IF(C40="","",IF(H40=H41,"On Time",IF(H40&gt;H41,"提前Done",IF(H40&lt;H41,"延期Done"))))</f>
        <v/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63"/>
      <c r="AQ40" s="60"/>
    </row>
    <row r="41" s="1" customFormat="1" ht="21" customHeight="1" spans="2:43">
      <c r="B41" s="35"/>
      <c r="C41" s="36"/>
      <c r="D41" s="37"/>
      <c r="E41" s="38"/>
      <c r="F41" s="29"/>
      <c r="G41" s="39"/>
      <c r="H41" s="39"/>
      <c r="I41" s="35"/>
      <c r="J41" s="29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63"/>
      <c r="AQ41" s="60"/>
    </row>
    <row r="42" s="1" customFormat="1" ht="21" customHeight="1" spans="2:43">
      <c r="B42" s="35"/>
      <c r="C42" s="30"/>
      <c r="D42" s="31"/>
      <c r="E42" s="32"/>
      <c r="F42" s="33"/>
      <c r="G42" s="39"/>
      <c r="H42" s="39"/>
      <c r="I42" s="35"/>
      <c r="J42" s="33" t="str">
        <f>IF(C42="","",IF(H42=H43,"On Time",IF(H42&gt;H43,"提前Done",IF(H42&lt;H43,"延期Done"))))</f>
        <v/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63"/>
      <c r="AQ42" s="60"/>
    </row>
    <row r="43" s="1" customFormat="1" ht="21" customHeight="1" spans="2:43">
      <c r="B43" s="35"/>
      <c r="C43" s="36"/>
      <c r="D43" s="37"/>
      <c r="E43" s="38"/>
      <c r="F43" s="29"/>
      <c r="G43" s="39"/>
      <c r="H43" s="39"/>
      <c r="I43" s="35"/>
      <c r="J43" s="29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63"/>
      <c r="AQ43" s="60"/>
    </row>
    <row r="44" s="1" customFormat="1" ht="21" customHeight="1" spans="2:43">
      <c r="B44" s="35"/>
      <c r="C44" s="30"/>
      <c r="D44" s="31"/>
      <c r="E44" s="32"/>
      <c r="F44" s="33"/>
      <c r="G44" s="39"/>
      <c r="H44" s="39"/>
      <c r="I44" s="35"/>
      <c r="J44" s="33" t="str">
        <f>IF(C44="","",IF(H44=H45,"On Time",IF(H44&gt;H45,"提前Done",IF(H44&lt;H45,"延期Done"))))</f>
        <v/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63"/>
      <c r="AQ44" s="60"/>
    </row>
    <row r="45" s="1" customFormat="1" ht="21" customHeight="1" spans="2:43">
      <c r="B45" s="35"/>
      <c r="C45" s="36"/>
      <c r="D45" s="37"/>
      <c r="E45" s="38"/>
      <c r="F45" s="29"/>
      <c r="G45" s="39"/>
      <c r="H45" s="39"/>
      <c r="I45" s="35"/>
      <c r="J45" s="29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63"/>
      <c r="AQ45" s="60"/>
    </row>
    <row r="46" s="1" customFormat="1" ht="21" customHeight="1" spans="2:43">
      <c r="B46" s="35"/>
      <c r="C46" s="30"/>
      <c r="D46" s="31"/>
      <c r="E46" s="32"/>
      <c r="F46" s="33"/>
      <c r="G46" s="39"/>
      <c r="H46" s="39"/>
      <c r="I46" s="35"/>
      <c r="J46" s="33" t="str">
        <f>IF(C46="","",IF(H46=H47,"On Time",IF(H46&gt;H47,"提前Done",IF(H46&lt;H47,"延期Done"))))</f>
        <v/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63"/>
      <c r="AQ46" s="60"/>
    </row>
    <row r="47" s="1" customFormat="1" ht="21" customHeight="1" spans="2:43">
      <c r="B47" s="35"/>
      <c r="C47" s="36"/>
      <c r="D47" s="37"/>
      <c r="E47" s="38"/>
      <c r="F47" s="29"/>
      <c r="G47" s="39"/>
      <c r="H47" s="39"/>
      <c r="I47" s="35"/>
      <c r="J47" s="29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63"/>
      <c r="AQ47" s="60"/>
    </row>
    <row r="48" s="1" customFormat="1" ht="21" customHeight="1" spans="2:43">
      <c r="B48" s="35"/>
      <c r="C48" s="30"/>
      <c r="D48" s="31"/>
      <c r="E48" s="32"/>
      <c r="F48" s="33"/>
      <c r="G48" s="39"/>
      <c r="H48" s="39"/>
      <c r="I48" s="35"/>
      <c r="J48" s="33" t="str">
        <f>IF(C48="","",IF(H48=H49,"On Time",IF(H48&gt;H49,"提前Done",IF(H48&lt;H49,"延期Done"))))</f>
        <v/>
      </c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63"/>
      <c r="AQ48" s="60"/>
    </row>
    <row r="49" s="1" customFormat="1" ht="21" customHeight="1" spans="2:43">
      <c r="B49" s="35"/>
      <c r="C49" s="36"/>
      <c r="D49" s="37"/>
      <c r="E49" s="38"/>
      <c r="F49" s="29"/>
      <c r="G49" s="39"/>
      <c r="H49" s="39"/>
      <c r="I49" s="35"/>
      <c r="J49" s="29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63"/>
      <c r="AQ49" s="60"/>
    </row>
    <row r="50" s="1" customFormat="1" ht="21" customHeight="1" spans="2:43">
      <c r="B50" s="35"/>
      <c r="C50" s="30"/>
      <c r="D50" s="31"/>
      <c r="E50" s="32"/>
      <c r="F50" s="33"/>
      <c r="G50" s="39"/>
      <c r="H50" s="39"/>
      <c r="I50" s="35"/>
      <c r="J50" s="33" t="str">
        <f>IF(C50="","",IF(H50=H51,"On Time",IF(H50&gt;H51,"提前Done",IF(H50&lt;H51,"延期Done"))))</f>
        <v/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63"/>
      <c r="AQ50" s="60"/>
    </row>
    <row r="51" s="1" customFormat="1" ht="21" customHeight="1" spans="2:43">
      <c r="B51" s="35"/>
      <c r="C51" s="36"/>
      <c r="D51" s="37"/>
      <c r="E51" s="38"/>
      <c r="F51" s="29"/>
      <c r="G51" s="39"/>
      <c r="H51" s="39"/>
      <c r="I51" s="35"/>
      <c r="J51" s="29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63"/>
      <c r="AQ51" s="60"/>
    </row>
    <row r="52" s="1" customFormat="1" ht="27" customHeight="1" spans="2:43">
      <c r="B52" s="35"/>
      <c r="C52" s="30"/>
      <c r="D52" s="31"/>
      <c r="E52" s="32"/>
      <c r="F52" s="33"/>
      <c r="G52" s="39"/>
      <c r="H52" s="39"/>
      <c r="I52" s="35"/>
      <c r="J52" s="33" t="str">
        <f>IF(C52="","",IF(H52=H53,"On Time",IF(H52&gt;H53,"提前Done",IF(H52&lt;H53,"延期Done"))))</f>
        <v/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63"/>
      <c r="AQ52" s="60"/>
    </row>
    <row r="53" s="1" customFormat="1" ht="20" customHeight="1" spans="2:43">
      <c r="B53" s="35"/>
      <c r="C53" s="36"/>
      <c r="D53" s="37"/>
      <c r="E53" s="38"/>
      <c r="F53" s="29"/>
      <c r="G53" s="39"/>
      <c r="H53" s="39"/>
      <c r="I53" s="35"/>
      <c r="J53" s="29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63"/>
      <c r="AQ53" s="60"/>
    </row>
    <row r="54" s="1" customFormat="1" ht="20" customHeight="1" spans="2:4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60"/>
    </row>
    <row r="55" s="1" customFormat="1" ht="20" customHeight="1" spans="2:4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60"/>
    </row>
    <row r="56" s="1" customFormat="1" ht="20" customHeight="1" spans="2:42">
      <c r="B56" s="3"/>
      <c r="C56" s="3"/>
      <c r="D56" s="3"/>
      <c r="E56" s="3"/>
      <c r="F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="1" customFormat="1" ht="20" customHeight="1" spans="2:42">
      <c r="B57" s="3"/>
      <c r="C57" s="3"/>
      <c r="D57" s="3"/>
      <c r="E57" s="3"/>
      <c r="F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="1" customFormat="1" ht="20" customHeight="1" spans="2:42">
      <c r="B58" s="3"/>
      <c r="C58" s="3"/>
      <c r="D58" s="3"/>
      <c r="E58" s="3"/>
      <c r="F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="1" customFormat="1" ht="20" customHeight="1" spans="2:42">
      <c r="B59" s="3"/>
      <c r="C59" s="3"/>
      <c r="D59" s="3"/>
      <c r="E59" s="3"/>
      <c r="F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="2" customFormat="1" spans="1:43">
      <c r="A60" s="1"/>
      <c r="B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1"/>
    </row>
    <row r="61" s="1" customFormat="1" spans="2:42">
      <c r="B61" s="41"/>
      <c r="C61" s="2"/>
      <c r="D61" s="2"/>
      <c r="E61" s="2"/>
      <c r="F61" s="2"/>
      <c r="G61" s="2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</row>
    <row r="62" s="1" customFormat="1" spans="2:42">
      <c r="B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="1" customFormat="1" spans="2:42">
      <c r="B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="1" customFormat="1" spans="2:42">
      <c r="B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="1" customFormat="1" spans="2:42">
      <c r="B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="1" customFormat="1" spans="2:42">
      <c r="B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="1" customFormat="1" spans="2:42">
      <c r="B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="1" customFormat="1" spans="2:42">
      <c r="B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="1" customFormat="1" spans="2:42">
      <c r="B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</sheetData>
  <mergeCells count="131">
    <mergeCell ref="B2:AO2"/>
    <mergeCell ref="K4:M4"/>
    <mergeCell ref="Q4:S4"/>
    <mergeCell ref="T4:V4"/>
    <mergeCell ref="Z4:AB4"/>
    <mergeCell ref="AC4:AE4"/>
    <mergeCell ref="AJ4:AL4"/>
    <mergeCell ref="AN4:AP4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G6:G7"/>
    <mergeCell ref="H6:H7"/>
    <mergeCell ref="I6:I7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C6:E7"/>
    <mergeCell ref="C8:E9"/>
    <mergeCell ref="C10:E11"/>
    <mergeCell ref="C12:E13"/>
    <mergeCell ref="C14:E15"/>
    <mergeCell ref="C16:E17"/>
    <mergeCell ref="C18:E19"/>
    <mergeCell ref="C20:E21"/>
    <mergeCell ref="C22:E23"/>
    <mergeCell ref="C24:E25"/>
    <mergeCell ref="C26:E27"/>
    <mergeCell ref="C28:E29"/>
    <mergeCell ref="C30:E31"/>
    <mergeCell ref="C34:E35"/>
    <mergeCell ref="C42:E43"/>
    <mergeCell ref="C50:E51"/>
    <mergeCell ref="C32:E33"/>
    <mergeCell ref="C36:E37"/>
    <mergeCell ref="C38:E39"/>
    <mergeCell ref="C40:E41"/>
    <mergeCell ref="C44:E45"/>
    <mergeCell ref="C46:E47"/>
    <mergeCell ref="C48:E49"/>
    <mergeCell ref="C52:E53"/>
  </mergeCells>
  <conditionalFormatting sqref="K8:AO8">
    <cfRule type="expression" dxfId="0" priority="20">
      <formula>AND(K$5&gt;=$G8,K$5&lt;=$H8)</formula>
    </cfRule>
  </conditionalFormatting>
  <conditionalFormatting sqref="K9:AO9">
    <cfRule type="expression" dxfId="1" priority="11">
      <formula>AND(K$5&gt;=$G9,K$5&lt;=$H9)</formula>
    </cfRule>
  </conditionalFormatting>
  <conditionalFormatting sqref="K10:AO10">
    <cfRule type="expression" dxfId="0" priority="21">
      <formula>AND(K$5&gt;=$G10,K$5&lt;=$H10)</formula>
    </cfRule>
  </conditionalFormatting>
  <conditionalFormatting sqref="K11:AO11">
    <cfRule type="expression" dxfId="1" priority="10">
      <formula>AND(K$5&gt;=$G11,K$5&lt;=$H11)</formula>
    </cfRule>
  </conditionalFormatting>
  <conditionalFormatting sqref="K12:AO12">
    <cfRule type="expression" dxfId="0" priority="19">
      <formula>AND(K$5&gt;=$G12,K$5&lt;=$H12)</formula>
    </cfRule>
  </conditionalFormatting>
  <conditionalFormatting sqref="K14:AO14">
    <cfRule type="expression" dxfId="0" priority="18">
      <formula>AND(K$5&gt;=$G14,K$5&lt;=$H14)</formula>
    </cfRule>
  </conditionalFormatting>
  <conditionalFormatting sqref="K16:AO16">
    <cfRule type="expression" dxfId="0" priority="17">
      <formula>AND(K$5&gt;=$G16,K$5&lt;=$H16)</formula>
    </cfRule>
  </conditionalFormatting>
  <conditionalFormatting sqref="K18:AO18">
    <cfRule type="expression" dxfId="0" priority="15">
      <formula>AND(K$5&gt;=$G18,K$5&lt;=$H18)</formula>
    </cfRule>
  </conditionalFormatting>
  <conditionalFormatting sqref="K20:AO20">
    <cfRule type="expression" dxfId="0" priority="16">
      <formula>AND(K$5&gt;=$G20,K$5&lt;=$H20)</formula>
    </cfRule>
  </conditionalFormatting>
  <conditionalFormatting sqref="K22:AO22">
    <cfRule type="expression" dxfId="0" priority="14">
      <formula>AND(K$5&gt;=$G22,K$5&lt;=$H22)</formula>
    </cfRule>
  </conditionalFormatting>
  <conditionalFormatting sqref="K23:AO23">
    <cfRule type="expression" dxfId="1" priority="4">
      <formula>AND(K$5&gt;=$G23,K$5&lt;=$H23)</formula>
    </cfRule>
  </conditionalFormatting>
  <conditionalFormatting sqref="J$1:J$1048576">
    <cfRule type="containsText" dxfId="2" priority="1" operator="between" text="延期Done">
      <formula>NOT(ISERROR(SEARCH("延期Done",J1)))</formula>
    </cfRule>
  </conditionalFormatting>
  <conditionalFormatting sqref="K13:AO13 AQ13">
    <cfRule type="expression" dxfId="1" priority="9">
      <formula>AND(K$5&gt;=$G13,K$5&lt;=$H13)</formula>
    </cfRule>
  </conditionalFormatting>
  <conditionalFormatting sqref="K15:AO15 AQ15">
    <cfRule type="expression" dxfId="1" priority="8">
      <formula>AND(K$5&gt;=$G15,K$5&lt;=$H15)</formula>
    </cfRule>
  </conditionalFormatting>
  <conditionalFormatting sqref="K17:AO17 AQ17">
    <cfRule type="expression" dxfId="1" priority="7">
      <formula>AND(K$5&gt;=$G17,K$5&lt;=$H17)</formula>
    </cfRule>
  </conditionalFormatting>
  <conditionalFormatting sqref="K19:AO19 AQ19">
    <cfRule type="expression" dxfId="1" priority="6">
      <formula>AND(K$5&gt;=$G19,K$5&lt;=$H19)</formula>
    </cfRule>
  </conditionalFormatting>
  <conditionalFormatting sqref="K21:AO21 AQ21">
    <cfRule type="expression" dxfId="1" priority="5">
      <formula>AND(K$5&gt;=$G21,K$5&lt;=$H21)</formula>
    </cfRule>
  </conditionalFormatting>
  <conditionalFormatting sqref="K24:AO24 K26:AO26 K28:AO28 K30:AO30 K32:AO32 K34:AO34 K36:AO36 K38:AO38 K40:AO40 K42:AO42 K44:AO44 K46:AO46 K48:AO48 K50:AO50 K52:AO52">
    <cfRule type="expression" dxfId="0" priority="13">
      <formula>AND(K$5&gt;=$G24,K$5&lt;=$H24)</formula>
    </cfRule>
  </conditionalFormatting>
  <conditionalFormatting sqref="K25:AO25 K27:AO27 K29:AO29 K31:AO31 K33:AO33 K35:AO35 K37:AO37 K39:AO39 K41:AO41 K43:AO43 K45:AO45 K47:AO47 K49:AO49 K51:AO51 K53:AO53">
    <cfRule type="expression" dxfId="1" priority="3">
      <formula>AND(K$5&gt;=$G25,K$5&lt;=$H25)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dcterms:created xsi:type="dcterms:W3CDTF">2020-11-16T01:09:00Z</dcterms:created>
  <dcterms:modified xsi:type="dcterms:W3CDTF">2020-11-16T14:01:19Z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