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20"/>
  </bookViews>
  <sheets>
    <sheet name="Sheet1" sheetId="1" r:id="rId1"/>
  </sheets>
  <definedNames>
    <definedName name="Plan 1">Sheet1!$B$17:$H$38</definedName>
  </definedNames>
  <calcPr calcId="144525"/>
</workbook>
</file>

<file path=xl/sharedStrings.xml><?xml version="1.0" encoding="utf-8"?>
<sst xmlns="http://schemas.openxmlformats.org/spreadsheetml/2006/main" count="33" uniqueCount="32">
  <si>
    <t>Actual工作与PlanProgress Chart</t>
  </si>
  <si>
    <t>日历表（自动更新）</t>
  </si>
  <si>
    <t>Master Schedule</t>
  </si>
  <si>
    <t>提前完工</t>
  </si>
  <si>
    <t>推迟完工</t>
  </si>
  <si>
    <t>Sunday</t>
  </si>
  <si>
    <t>Monday</t>
  </si>
  <si>
    <t>Tuesday</t>
  </si>
  <si>
    <t>Wednesday</t>
  </si>
  <si>
    <t>Thursday</t>
  </si>
  <si>
    <t>Friday</t>
  </si>
  <si>
    <t>Saturday</t>
  </si>
  <si>
    <t>代表ActualPlan</t>
  </si>
  <si>
    <t>代表Plan Time</t>
  </si>
  <si>
    <t>代表Current Date</t>
  </si>
  <si>
    <t>自填区域</t>
  </si>
  <si>
    <t>自      动     生     成</t>
  </si>
  <si>
    <t>辅助列</t>
  </si>
  <si>
    <t>Project</t>
  </si>
  <si>
    <t>Actual Start</t>
  </si>
  <si>
    <t>Actual End</t>
  </si>
  <si>
    <t>ActualDays</t>
  </si>
  <si>
    <t>Planned Start</t>
  </si>
  <si>
    <t>PlanEnd Time</t>
  </si>
  <si>
    <t>Plan Days</t>
  </si>
  <si>
    <t>提前开始Project</t>
  </si>
  <si>
    <t>Task 1</t>
  </si>
  <si>
    <t>Task 2</t>
  </si>
  <si>
    <t>Task 3</t>
  </si>
  <si>
    <t>Task 4</t>
  </si>
  <si>
    <t>Task 5</t>
  </si>
  <si>
    <t>Task 6</t>
  </si>
</sst>
</file>

<file path=xl/styles.xml><?xml version="1.0" encoding="utf-8"?>
<styleSheet xmlns="http://schemas.openxmlformats.org/spreadsheetml/2006/main">
  <numFmts count="11">
    <numFmt numFmtId="41" formatCode="_ * #,##0_ ;_ * \-#,##0_ ;_ * &quot;-&quot;_ ;_ @_ "/>
    <numFmt numFmtId="176" formatCode="d"/>
    <numFmt numFmtId="177" formatCode="m/d;@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8" formatCode="yyyy&quot;年&quot;"/>
    <numFmt numFmtId="179" formatCode="m&quot;月&quot;"/>
    <numFmt numFmtId="180" formatCode="yyyy&quot;年&quot;m&quot;月&quot;;@"/>
    <numFmt numFmtId="181" formatCode="h&quot;时&quot;mm&quot;分&quot;ss&quot;秒&quot;;@"/>
    <numFmt numFmtId="182" formatCode="0&quot;项&quot;"/>
  </numFmts>
  <fonts count="32">
    <font>
      <sz val="11"/>
      <color theme="1"/>
      <name val="宋体"/>
      <charset val="134"/>
      <scheme val="minor"/>
    </font>
    <font>
      <b/>
      <sz val="11"/>
      <color theme="1"/>
      <name val="字魂45号-冰宇雅宋"/>
      <charset val="134"/>
    </font>
    <font>
      <b/>
      <sz val="18"/>
      <color theme="0"/>
      <name val="字魂45号-冰宇雅宋"/>
      <charset val="134"/>
    </font>
    <font>
      <b/>
      <sz val="14"/>
      <color theme="0"/>
      <name val="字魂45号-冰宇雅宋"/>
      <charset val="134"/>
    </font>
    <font>
      <b/>
      <sz val="18"/>
      <color theme="1"/>
      <name val="字魂45号-冰宇雅宋"/>
      <charset val="134"/>
    </font>
    <font>
      <b/>
      <sz val="16"/>
      <color theme="0"/>
      <name val="字魂45号-冰宇雅宋"/>
      <charset val="134"/>
    </font>
    <font>
      <b/>
      <sz val="11"/>
      <color theme="0"/>
      <name val="字魂45号-冰宇雅宋"/>
      <charset val="134"/>
    </font>
    <font>
      <b/>
      <sz val="14"/>
      <color rgb="FF7EC2D3"/>
      <name val="字魂45号-冰宇雅宋"/>
      <charset val="134"/>
    </font>
    <font>
      <b/>
      <sz val="10"/>
      <color theme="0"/>
      <name val="字魂45号-冰宇雅宋"/>
      <charset val="134"/>
    </font>
    <font>
      <b/>
      <sz val="12"/>
      <color theme="0"/>
      <name val="字魂45号-冰宇雅宋"/>
      <charset val="134"/>
    </font>
    <font>
      <b/>
      <sz val="12"/>
      <color theme="1"/>
      <name val="字魂45号-冰宇雅宋"/>
      <charset val="134"/>
    </font>
    <font>
      <b/>
      <sz val="10"/>
      <color theme="1"/>
      <name val="字魂45号-冰宇雅宋"/>
      <charset val="134"/>
    </font>
    <font>
      <b/>
      <sz val="14"/>
      <color theme="1"/>
      <name val="字魂45号-冰宇雅宋"/>
      <charset val="134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891A7"/>
        <bgColor indexed="64"/>
      </patternFill>
    </fill>
    <fill>
      <patternFill patternType="solid">
        <fgColor rgb="FF7EC2D3"/>
        <bgColor indexed="64"/>
      </patternFill>
    </fill>
    <fill>
      <patternFill patternType="solid">
        <fgColor rgb="FF296B7C"/>
        <bgColor indexed="64"/>
      </patternFill>
    </fill>
    <fill>
      <patternFill patternType="solid">
        <fgColor rgb="FFD5EBF0"/>
        <bgColor indexed="64"/>
      </patternFill>
    </fill>
    <fill>
      <patternFill patternType="solid">
        <fgColor rgb="FFD8EDF2"/>
        <bgColor indexed="64"/>
      </patternFill>
    </fill>
    <fill>
      <patternFill patternType="solid">
        <fgColor rgb="FFFEB80A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theme="0" tint="-0.5"/>
      </left>
      <right style="hair">
        <color theme="0" tint="-0.5"/>
      </right>
      <top style="thin">
        <color theme="0" tint="-0.5"/>
      </top>
      <bottom style="hair">
        <color theme="0" tint="-0.5"/>
      </bottom>
      <diagonal/>
    </border>
    <border>
      <left style="hair">
        <color theme="0" tint="-0.5"/>
      </left>
      <right style="hair">
        <color theme="0" tint="-0.5"/>
      </right>
      <top style="thin">
        <color theme="0" tint="-0.5"/>
      </top>
      <bottom style="hair">
        <color theme="0" tint="-0.5"/>
      </bottom>
      <diagonal/>
    </border>
    <border>
      <left style="thin">
        <color theme="0" tint="-0.5"/>
      </left>
      <right style="hair">
        <color theme="0" tint="-0.5"/>
      </right>
      <top style="hair">
        <color theme="0" tint="-0.5"/>
      </top>
      <bottom style="hair">
        <color theme="0" tint="-0.5"/>
      </bottom>
      <diagonal/>
    </border>
    <border>
      <left style="hair">
        <color theme="0" tint="-0.5"/>
      </left>
      <right style="hair">
        <color theme="0" tint="-0.5"/>
      </right>
      <top style="hair">
        <color theme="0" tint="-0.5"/>
      </top>
      <bottom style="hair">
        <color theme="0" tint="-0.5"/>
      </bottom>
      <diagonal/>
    </border>
    <border>
      <left style="thin">
        <color theme="0" tint="-0.5"/>
      </left>
      <right style="hair">
        <color theme="0" tint="-0.5"/>
      </right>
      <top style="hair">
        <color theme="0" tint="-0.5"/>
      </top>
      <bottom style="thin">
        <color theme="0" tint="-0.5"/>
      </bottom>
      <diagonal/>
    </border>
    <border>
      <left style="hair">
        <color theme="0" tint="-0.5"/>
      </left>
      <right style="hair">
        <color theme="0" tint="-0.5"/>
      </right>
      <top style="hair">
        <color theme="0" tint="-0.5"/>
      </top>
      <bottom style="thin">
        <color theme="0" tint="-0.5"/>
      </bottom>
      <diagonal/>
    </border>
    <border>
      <left style="thin">
        <color rgb="FFFF0000"/>
      </left>
      <right/>
      <top/>
      <bottom/>
      <diagonal/>
    </border>
    <border>
      <left style="hair">
        <color theme="0" tint="-0.5"/>
      </left>
      <right style="hair">
        <color theme="0" tint="-0.5"/>
      </right>
      <top/>
      <bottom style="hair">
        <color theme="0" tint="-0.5"/>
      </bottom>
      <diagonal/>
    </border>
    <border>
      <left style="hair">
        <color theme="0" tint="-0.5"/>
      </left>
      <right style="thin">
        <color theme="0" tint="-0.5"/>
      </right>
      <top style="thin">
        <color theme="0" tint="-0.5"/>
      </top>
      <bottom style="hair">
        <color theme="0" tint="-0.5"/>
      </bottom>
      <diagonal/>
    </border>
    <border>
      <left style="hair">
        <color theme="0" tint="-0.5"/>
      </left>
      <right style="thin">
        <color theme="0" tint="-0.5"/>
      </right>
      <top style="hair">
        <color theme="0" tint="-0.5"/>
      </top>
      <bottom style="hair">
        <color theme="0" tint="-0.5"/>
      </bottom>
      <diagonal/>
    </border>
    <border>
      <left style="hair">
        <color theme="0" tint="-0.5"/>
      </left>
      <right style="thin">
        <color theme="0" tint="-0.5"/>
      </right>
      <top style="hair">
        <color theme="0" tint="-0.5"/>
      </top>
      <bottom style="thin">
        <color theme="0" tint="-0.5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6" fillId="26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3" borderId="14" applyNumberFormat="0" applyFont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15" borderId="15" applyNumberFormat="0" applyAlignment="0" applyProtection="0">
      <alignment vertical="center"/>
    </xf>
    <xf numFmtId="0" fontId="29" fillId="15" borderId="19" applyNumberFormat="0" applyAlignment="0" applyProtection="0">
      <alignment vertical="center"/>
    </xf>
    <xf numFmtId="0" fontId="21" fillId="23" borderId="16" applyNumberFormat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7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3" borderId="0" xfId="0" applyFont="1" applyFill="1" applyAlignment="1">
      <alignment vertical="center"/>
    </xf>
    <xf numFmtId="178" fontId="3" fillId="3" borderId="0" xfId="0" applyNumberFormat="1" applyFont="1" applyFill="1" applyBorder="1" applyAlignment="1">
      <alignment vertical="center"/>
    </xf>
    <xf numFmtId="179" fontId="3" fillId="3" borderId="0" xfId="0" applyNumberFormat="1" applyFont="1" applyFill="1" applyAlignment="1">
      <alignment horizontal="center" vertical="center"/>
    </xf>
    <xf numFmtId="179" fontId="3" fillId="3" borderId="0" xfId="0" applyNumberFormat="1" applyFont="1" applyFill="1" applyAlignment="1">
      <alignment vertical="center"/>
    </xf>
    <xf numFmtId="179" fontId="3" fillId="3" borderId="0" xfId="0" applyNumberFormat="1" applyFont="1" applyFill="1" applyBorder="1" applyAlignment="1">
      <alignment vertical="center"/>
    </xf>
    <xf numFmtId="0" fontId="1" fillId="2" borderId="0" xfId="0" applyFont="1" applyFill="1">
      <alignment vertical="center"/>
    </xf>
    <xf numFmtId="0" fontId="4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6" fillId="4" borderId="0" xfId="0" applyFont="1" applyFill="1" applyBorder="1">
      <alignment vertical="center"/>
    </xf>
    <xf numFmtId="180" fontId="7" fillId="4" borderId="0" xfId="0" applyNumberFormat="1" applyFont="1" applyFill="1" applyBorder="1" applyAlignment="1">
      <alignment horizontal="center" vertical="center"/>
    </xf>
    <xf numFmtId="0" fontId="8" fillId="4" borderId="0" xfId="0" applyFont="1" applyFill="1" applyBorder="1">
      <alignment vertical="center"/>
    </xf>
    <xf numFmtId="181" fontId="8" fillId="4" borderId="0" xfId="0" applyNumberFormat="1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176" fontId="6" fillId="4" borderId="0" xfId="0" applyNumberFormat="1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vertical="center"/>
    </xf>
    <xf numFmtId="0" fontId="6" fillId="5" borderId="2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14" fontId="1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4" fontId="11" fillId="2" borderId="6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10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177" fontId="1" fillId="7" borderId="0" xfId="0" applyNumberFormat="1" applyFont="1" applyFill="1">
      <alignment vertical="center"/>
    </xf>
    <xf numFmtId="0" fontId="1" fillId="7" borderId="0" xfId="0" applyFont="1" applyFill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176" fontId="11" fillId="6" borderId="4" xfId="0" applyNumberFormat="1" applyFont="1" applyFill="1" applyBorder="1" applyAlignment="1">
      <alignment horizontal="center" vertical="center" wrapText="1"/>
    </xf>
    <xf numFmtId="177" fontId="1" fillId="2" borderId="4" xfId="0" applyNumberFormat="1" applyFont="1" applyFill="1" applyBorder="1">
      <alignment vertical="center"/>
    </xf>
    <xf numFmtId="177" fontId="1" fillId="2" borderId="6" xfId="0" applyNumberFormat="1" applyFont="1" applyFill="1" applyBorder="1">
      <alignment vertical="center"/>
    </xf>
    <xf numFmtId="177" fontId="1" fillId="2" borderId="0" xfId="0" applyNumberFormat="1" applyFont="1" applyFill="1">
      <alignment vertical="center"/>
    </xf>
    <xf numFmtId="0" fontId="9" fillId="8" borderId="0" xfId="0" applyFont="1" applyFill="1" applyAlignment="1">
      <alignment horizontal="center" vertical="center"/>
    </xf>
    <xf numFmtId="182" fontId="10" fillId="7" borderId="0" xfId="0" applyNumberFormat="1" applyFont="1" applyFill="1" applyAlignment="1">
      <alignment horizontal="center" vertical="center"/>
    </xf>
    <xf numFmtId="0" fontId="10" fillId="7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178" fontId="12" fillId="7" borderId="0" xfId="0" applyNumberFormat="1" applyFont="1" applyFill="1" applyAlignment="1">
      <alignment horizontal="center" vertical="center"/>
    </xf>
    <xf numFmtId="179" fontId="12" fillId="7" borderId="0" xfId="0" applyNumberFormat="1" applyFont="1" applyFill="1" applyAlignment="1">
      <alignment horizontal="center" vertical="center"/>
    </xf>
    <xf numFmtId="177" fontId="1" fillId="7" borderId="0" xfId="0" applyNumberFormat="1" applyFont="1" applyFill="1" applyAlignment="1">
      <alignment horizontal="center" vertical="center"/>
    </xf>
    <xf numFmtId="0" fontId="1" fillId="7" borderId="7" xfId="0" applyFont="1" applyFill="1" applyBorder="1" applyAlignment="1">
      <alignment vertical="center"/>
    </xf>
    <xf numFmtId="0" fontId="1" fillId="7" borderId="0" xfId="0" applyFont="1" applyFill="1" applyBorder="1" applyAlignment="1">
      <alignment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176" fontId="11" fillId="6" borderId="10" xfId="0" applyNumberFormat="1" applyFont="1" applyFill="1" applyBorder="1" applyAlignment="1">
      <alignment horizontal="center" vertical="center" wrapText="1"/>
    </xf>
    <xf numFmtId="177" fontId="1" fillId="2" borderId="10" xfId="0" applyNumberFormat="1" applyFont="1" applyFill="1" applyBorder="1">
      <alignment vertical="center"/>
    </xf>
    <xf numFmtId="177" fontId="1" fillId="2" borderId="11" xfId="0" applyNumberFormat="1" applyFont="1" applyFill="1" applyBorder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4">
    <dxf>
      <font>
        <color theme="0"/>
      </font>
      <fill>
        <gradientFill degree="90">
          <stop position="0">
            <color rgb="FF296B7C"/>
          </stop>
          <stop position="1">
            <color rgb="FF296B7C"/>
          </stop>
        </gradientFill>
      </fill>
    </dxf>
    <dxf>
      <fill>
        <gradientFill degree="90">
          <stop position="0">
            <color rgb="FF296B7C"/>
          </stop>
          <stop position="1">
            <color rgb="FF296B7C"/>
          </stop>
        </gradientFill>
      </fill>
      <border>
        <left/>
        <right/>
        <top/>
        <bottom/>
      </border>
    </dxf>
    <dxf>
      <fill>
        <gradientFill degree="90">
          <stop position="0">
            <color rgb="FF7EC2D3"/>
          </stop>
          <stop position="1">
            <color rgb="FF7EC2D3"/>
          </stop>
        </gradientFill>
      </fill>
      <border>
        <left/>
        <right/>
        <top/>
        <bottom/>
      </border>
    </dxf>
    <dxf>
      <border>
        <right style="thin">
          <color rgb="FFFF0000"/>
        </right>
      </border>
    </dxf>
  </dxfs>
  <tableStyles count="0" defaultTableStyle="TableStyleMedium2" defaultPivotStyle="PivotStyleLight16"/>
  <colors>
    <mruColors>
      <color rgb="0094B6D2"/>
      <color rgb="00538235"/>
      <color rgb="00FFF3CE"/>
      <color rgb="00D5EBF0"/>
      <color rgb="00D8EDF2"/>
      <color rgb="007EC2D3"/>
      <color rgb="00FEB80A"/>
      <color rgb="00296B7C"/>
      <color rgb="00FFFFFF"/>
      <color rgb="003891A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5" Type="http://schemas.microsoft.com/office/2011/relationships/chartColorStyle" Target="colors2.xml"/><Relationship Id="rId4" Type="http://schemas.microsoft.com/office/2011/relationships/chartStyle" Target="style2.xml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38235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EB80A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rgbClr val="296B7C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字魂45号-冰宇雅宋" panose="00000500000000000000" charset="-122"/>
                    <a:ea typeface="字魂45号-冰宇雅宋" panose="00000500000000000000" charset="-122"/>
                    <a:cs typeface="字魂45号-冰宇雅宋" panose="00000500000000000000" charset="-122"/>
                    <a:sym typeface="字魂45号-冰宇雅宋" panose="00000500000000000000" charset="-122"/>
                  </a:defRPr>
                </a:pPr>
              </a:p>
            </c:tx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(Sheet1!$W$4,Sheet1!$AF$4)</c:f>
              <c:strCache>
                <c:ptCount val="2"/>
                <c:pt idx="0">
                  <c:v>提前完工</c:v>
                </c:pt>
                <c:pt idx="1">
                  <c:v>推迟完工</c:v>
                </c:pt>
              </c:strCache>
            </c:strRef>
          </c:cat>
          <c:val>
            <c:numRef>
              <c:f>(Sheet1!$AA$4,Sheet1!$AJ$4)</c:f>
              <c:numCache>
                <c:formatCode>0"项"</c:formatCode>
                <c:ptCount val="2"/>
                <c:pt idx="0">
                  <c:v>2</c:v>
                </c:pt>
                <c:pt idx="1">
                  <c:v>4</c:v>
                </c:pt>
              </c:numCache>
            </c:numRef>
          </c:val>
        </c:ser>
        <c:dLbls>
          <c:showLegendKey val="1"/>
          <c:showVal val="1"/>
          <c:showCatName val="0"/>
          <c:showSerName val="0"/>
          <c:showPercent val="0"/>
          <c:showBubbleSize val="0"/>
        </c:dLbls>
        <c:gapWidth val="182"/>
        <c:overlap val="0"/>
        <c:axId val="324118578"/>
        <c:axId val="650658946"/>
      </c:barChart>
      <c:catAx>
        <c:axId val="324118578"/>
        <c:scaling>
          <c:orientation val="minMax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650658946"/>
        <c:crosses val="autoZero"/>
        <c:auto val="1"/>
        <c:lblAlgn val="ctr"/>
        <c:lblOffset val="100"/>
        <c:noMultiLvlLbl val="0"/>
      </c:catAx>
      <c:valAx>
        <c:axId val="650658946"/>
        <c:scaling>
          <c:orientation val="minMax"/>
        </c:scaling>
        <c:delete val="1"/>
        <c:axPos val="b"/>
        <c:numFmt formatCode="0&quot;项&quot;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32411857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sz="1000" b="1"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35199076745528"/>
          <c:y val="0.10648596321394"/>
          <c:w val="0.936526255049048"/>
          <c:h val="0.660406582768635"/>
        </c:manualLayout>
      </c:layout>
      <c:barChart>
        <c:barDir val="col"/>
        <c:grouping val="clustered"/>
        <c:varyColors val="0"/>
        <c:ser>
          <c:idx val="0"/>
          <c:order val="0"/>
          <c:spPr>
            <a:blipFill rotWithShape="1">
              <a:blip xmlns:r="http://schemas.openxmlformats.org/officeDocument/2006/relationships" r:embed="rId1"/>
              <a:stretch>
                <a:fillRect/>
              </a:stretch>
            </a:blip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blipFill rotWithShape="1">
                <a:blip xmlns:r="http://schemas.openxmlformats.org/officeDocument/2006/relationships" r:embed="rId1"/>
                <a:stretch>
                  <a:fillRect/>
                </a:stretch>
              </a:blip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</c:spPr>
            <c:pictureOptions>
              <c:pictureFormat val="stack"/>
            </c:pictureOptions>
          </c:dPt>
          <c:dPt>
            <c:idx val="1"/>
            <c:invertIfNegative val="0"/>
            <c:bubble3D val="0"/>
            <c:spPr>
              <a:blipFill rotWithShape="1">
                <a:blip xmlns:r="http://schemas.openxmlformats.org/officeDocument/2006/relationships" r:embed="rId2"/>
                <a:stretch>
                  <a:fillRect/>
                </a:stretch>
              </a:blip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invertIfNegative val="0"/>
            <c:bubble3D val="0"/>
            <c:spPr>
              <a:blipFill rotWithShape="1">
                <a:blip xmlns:r="http://schemas.openxmlformats.org/officeDocument/2006/relationships" r:embed="rId3"/>
                <a:stretch>
                  <a:fillRect/>
                </a:stretch>
              </a:blip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</c:spPr>
          </c:dPt>
          <c:dLbls>
            <c:delete val="1"/>
          </c:dLbls>
          <c:cat>
            <c:strRef>
              <c:f>(Sheet1!$M$4,Sheet1!$W$4,Sheet1!$AF$4)</c:f>
              <c:strCache>
                <c:ptCount val="3"/>
                <c:pt idx="0">
                  <c:v>Master Schedule</c:v>
                </c:pt>
                <c:pt idx="1">
                  <c:v>提前完工</c:v>
                </c:pt>
                <c:pt idx="2">
                  <c:v>推迟完工</c:v>
                </c:pt>
              </c:strCache>
            </c:strRef>
          </c:cat>
          <c:val>
            <c:numRef>
              <c:f>(Sheet1!$R$4,Sheet1!$AA$4,Sheet1!$AJ$4)</c:f>
              <c:numCache>
                <c:formatCode>General</c:formatCode>
                <c:ptCount val="3"/>
                <c:pt idx="0">
                  <c:v>6</c:v>
                </c:pt>
                <c:pt idx="1" c:formatCode="0&quot;项&quot;">
                  <c:v>2</c:v>
                </c:pt>
                <c:pt idx="2" c:formatCode="0&quot;项&quot;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56438899"/>
        <c:axId val="608594048"/>
      </c:barChart>
      <c:catAx>
        <c:axId val="956438899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608594048"/>
        <c:crosses val="autoZero"/>
        <c:auto val="1"/>
        <c:lblAlgn val="ctr"/>
        <c:lblOffset val="100"/>
        <c:noMultiLvlLbl val="0"/>
      </c:catAx>
      <c:valAx>
        <c:axId val="60859404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9564388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b="1"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655320</xdr:colOff>
      <xdr:row>1</xdr:row>
      <xdr:rowOff>75565</xdr:rowOff>
    </xdr:from>
    <xdr:to>
      <xdr:col>3</xdr:col>
      <xdr:colOff>112395</xdr:colOff>
      <xdr:row>1</xdr:row>
      <xdr:rowOff>388620</xdr:rowOff>
    </xdr:to>
    <xdr:sp>
      <xdr:nvSpPr>
        <xdr:cNvPr id="6" name="圆角矩形 5"/>
        <xdr:cNvSpPr/>
      </xdr:nvSpPr>
      <xdr:spPr>
        <a:xfrm>
          <a:off x="801370" y="215265"/>
          <a:ext cx="889635" cy="313055"/>
        </a:xfrm>
        <a:prstGeom prst="roundRect">
          <a:avLst/>
        </a:prstGeom>
        <a:noFill/>
        <a:ln>
          <a:solidFill>
            <a:schemeClr val="bg1"/>
          </a:solidFill>
        </a:ln>
        <a:effectLst>
          <a:outerShdw blurRad="50800" dist="38100" dir="2700000" algn="tl" rotWithShape="0">
            <a:schemeClr val="bg1">
              <a:alpha val="40000"/>
            </a:schemeClr>
          </a:outerShdw>
        </a:effectLst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342900</xdr:colOff>
      <xdr:row>1</xdr:row>
      <xdr:rowOff>75565</xdr:rowOff>
    </xdr:from>
    <xdr:to>
      <xdr:col>4</xdr:col>
      <xdr:colOff>379095</xdr:colOff>
      <xdr:row>1</xdr:row>
      <xdr:rowOff>388620</xdr:rowOff>
    </xdr:to>
    <xdr:sp>
      <xdr:nvSpPr>
        <xdr:cNvPr id="7" name="圆角矩形 6"/>
        <xdr:cNvSpPr/>
      </xdr:nvSpPr>
      <xdr:spPr>
        <a:xfrm>
          <a:off x="1921510" y="215265"/>
          <a:ext cx="752475" cy="313055"/>
        </a:xfrm>
        <a:prstGeom prst="roundRect">
          <a:avLst/>
        </a:prstGeom>
        <a:noFill/>
        <a:ln>
          <a:solidFill>
            <a:schemeClr val="bg1"/>
          </a:solidFill>
        </a:ln>
        <a:effectLst>
          <a:outerShdw blurRad="50800" dist="38100" dir="2700000" algn="tl" rotWithShape="0">
            <a:schemeClr val="bg1">
              <a:alpha val="40000"/>
            </a:scheme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538235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151130</xdr:colOff>
      <xdr:row>5</xdr:row>
      <xdr:rowOff>2540</xdr:rowOff>
    </xdr:from>
    <xdr:to>
      <xdr:col>19</xdr:col>
      <xdr:colOff>38100</xdr:colOff>
      <xdr:row>10</xdr:row>
      <xdr:rowOff>254635</xdr:rowOff>
    </xdr:to>
    <xdr:graphicFrame>
      <xdr:nvGraphicFramePr>
        <xdr:cNvPr id="15" name="图表 14"/>
        <xdr:cNvGraphicFramePr/>
      </xdr:nvGraphicFramePr>
      <xdr:xfrm>
        <a:off x="5311140" y="1043940"/>
        <a:ext cx="2053590" cy="13563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66675</xdr:colOff>
      <xdr:row>5</xdr:row>
      <xdr:rowOff>78740</xdr:rowOff>
    </xdr:from>
    <xdr:to>
      <xdr:col>38</xdr:col>
      <xdr:colOff>125095</xdr:colOff>
      <xdr:row>11</xdr:row>
      <xdr:rowOff>44450</xdr:rowOff>
    </xdr:to>
    <xdr:graphicFrame>
      <xdr:nvGraphicFramePr>
        <xdr:cNvPr id="18" name="图表 17"/>
        <xdr:cNvGraphicFramePr/>
      </xdr:nvGraphicFramePr>
      <xdr:xfrm>
        <a:off x="7393305" y="1120140"/>
        <a:ext cx="4462145" cy="132461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theme/theme1.xml><?xml version="1.0" encoding="utf-8"?>
<a:theme xmlns:a="http://schemas.openxmlformats.org/drawingml/2006/main" name="相邻">
  <a:themeElements>
    <a:clrScheme name="Media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Adjacency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</a:schemeClr>
            </a:gs>
            <a:gs pos="75000">
              <a:schemeClr val="phClr">
                <a:shade val="100000"/>
                <a:satMod val="115000"/>
              </a:schemeClr>
            </a:gs>
            <a:gs pos="100000">
              <a:schemeClr val="phClr">
                <a:shade val="70000"/>
                <a:satMod val="130000"/>
              </a:schemeClr>
            </a:gs>
          </a:gsLst>
          <a:path path="circle">
            <a:fillToRect l="20000" t="50000" r="100000" b="5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tint val="97000"/>
              </a:schemeClr>
              <a:schemeClr val="phClr">
                <a:shade val="96000"/>
              </a:schemeClr>
            </a:duotone>
          </a:blip>
          <a:tile tx="0" ty="0" sx="32000" sy="32000" flip="none" algn="tl"/>
        </a:blip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39"/>
  <sheetViews>
    <sheetView showGridLines="0" tabSelected="1" topLeftCell="B1" workbookViewId="0">
      <selection activeCell="AD20" sqref="AD20"/>
    </sheetView>
  </sheetViews>
  <sheetFormatPr defaultColWidth="9" defaultRowHeight="13.8"/>
  <cols>
    <col min="1" max="1" width="2.12962962962963" style="2" customWidth="1"/>
    <col min="2" max="8" width="10.4444444444444" style="3" customWidth="1"/>
    <col min="9" max="17" width="2.75925925925926" style="4" customWidth="1"/>
    <col min="18" max="39" width="3.37962962962963" style="4" customWidth="1"/>
    <col min="40" max="40" width="2.33333333333333" style="2" customWidth="1"/>
    <col min="41" max="41" width="8.33333333333333" style="3" customWidth="1"/>
    <col min="42" max="42" width="6.88888888888889" style="5" customWidth="1"/>
    <col min="43" max="43" width="1.66666666666667" style="6" customWidth="1"/>
    <col min="44" max="16384" width="9" style="6"/>
  </cols>
  <sheetData>
    <row r="1" ht="11" customHeight="1"/>
    <row r="2" ht="36" customHeight="1" spans="2:39">
      <c r="B2" s="7"/>
      <c r="C2" s="8">
        <f ca="1">B6</f>
        <v>44381.8158449074</v>
      </c>
      <c r="D2" s="9">
        <f>F6</f>
        <v>0</v>
      </c>
      <c r="E2" s="10"/>
      <c r="F2" s="11"/>
      <c r="G2" s="11"/>
      <c r="H2" s="11"/>
      <c r="I2" s="35" t="s">
        <v>0</v>
      </c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</row>
    <row r="3" s="1" customFormat="1" ht="10" customHeight="1" spans="1:42">
      <c r="A3" s="12"/>
      <c r="B3" s="13"/>
      <c r="C3" s="13"/>
      <c r="D3" s="13"/>
      <c r="E3" s="13"/>
      <c r="F3" s="13"/>
      <c r="G3" s="13"/>
      <c r="H3" s="13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7"/>
      <c r="AB3" s="52"/>
      <c r="AC3" s="52"/>
      <c r="AD3" s="52"/>
      <c r="AE3" s="52"/>
      <c r="AF3" s="53"/>
      <c r="AG3" s="53"/>
      <c r="AH3" s="53"/>
      <c r="AI3" s="53"/>
      <c r="AJ3" s="54"/>
      <c r="AK3" s="54"/>
      <c r="AL3" s="54"/>
      <c r="AM3" s="54"/>
      <c r="AN3" s="12"/>
      <c r="AO3" s="34"/>
      <c r="AP3" s="62"/>
    </row>
    <row r="4" ht="19" customHeight="1" spans="2:39">
      <c r="B4" s="14" t="s">
        <v>1</v>
      </c>
      <c r="C4" s="14"/>
      <c r="D4" s="14"/>
      <c r="E4" s="14"/>
      <c r="F4" s="14"/>
      <c r="G4" s="14"/>
      <c r="H4" s="14"/>
      <c r="I4" s="37"/>
      <c r="J4" s="37"/>
      <c r="K4" s="37"/>
      <c r="L4" s="37"/>
      <c r="M4" s="38" t="s">
        <v>2</v>
      </c>
      <c r="N4" s="38"/>
      <c r="O4" s="38"/>
      <c r="P4" s="38"/>
      <c r="Q4" s="38"/>
      <c r="R4" s="42">
        <f>COUNTA(B17:B20000)</f>
        <v>6</v>
      </c>
      <c r="S4" s="42"/>
      <c r="T4" s="42"/>
      <c r="U4" s="42"/>
      <c r="V4" s="37"/>
      <c r="W4" s="48" t="s">
        <v>3</v>
      </c>
      <c r="X4" s="48"/>
      <c r="Y4" s="48"/>
      <c r="Z4" s="48"/>
      <c r="AA4" s="49">
        <f>COUNTIF(AP17:AP20000,"提前")</f>
        <v>2</v>
      </c>
      <c r="AB4" s="49"/>
      <c r="AC4" s="49"/>
      <c r="AD4" s="49"/>
      <c r="AE4" s="49"/>
      <c r="AF4" s="38" t="s">
        <v>4</v>
      </c>
      <c r="AG4" s="38"/>
      <c r="AH4" s="38"/>
      <c r="AI4" s="38"/>
      <c r="AJ4" s="49">
        <f>COUNTIF(AP17:AP20000,"推迟")</f>
        <v>4</v>
      </c>
      <c r="AK4" s="49"/>
      <c r="AL4" s="49"/>
      <c r="AM4" s="49"/>
    </row>
    <row r="5" ht="6" customHeight="1" spans="2:39">
      <c r="B5" s="15"/>
      <c r="C5" s="15"/>
      <c r="D5" s="15"/>
      <c r="E5" s="15"/>
      <c r="F5" s="15"/>
      <c r="G5" s="15"/>
      <c r="H5" s="15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</row>
    <row r="6" ht="7" customHeight="1" spans="2:39">
      <c r="B6" s="16">
        <f ca="1">NOW()</f>
        <v>44381.8158449074</v>
      </c>
      <c r="C6" s="16"/>
      <c r="D6" s="16"/>
      <c r="E6" s="17"/>
      <c r="F6" s="18"/>
      <c r="G6" s="18"/>
      <c r="H6" s="18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</row>
    <row r="7" ht="20" customHeight="1" spans="2:39">
      <c r="B7" s="19" t="s">
        <v>5</v>
      </c>
      <c r="C7" s="19" t="s">
        <v>6</v>
      </c>
      <c r="D7" s="19" t="s">
        <v>7</v>
      </c>
      <c r="E7" s="19" t="s">
        <v>8</v>
      </c>
      <c r="F7" s="19" t="s">
        <v>9</v>
      </c>
      <c r="G7" s="19" t="s">
        <v>10</v>
      </c>
      <c r="H7" s="19" t="s">
        <v>11</v>
      </c>
      <c r="I7" s="37"/>
      <c r="J7" s="37"/>
      <c r="K7" s="37"/>
      <c r="L7" s="37"/>
      <c r="M7" s="39"/>
      <c r="N7" s="39"/>
      <c r="O7" s="39"/>
      <c r="P7" s="39"/>
      <c r="Q7" s="39"/>
      <c r="R7" s="49"/>
      <c r="S7" s="49"/>
      <c r="T7" s="49"/>
      <c r="U7" s="49"/>
      <c r="V7" s="50"/>
      <c r="W7" s="39"/>
      <c r="X7" s="39"/>
      <c r="Y7" s="39"/>
      <c r="Z7" s="39"/>
      <c r="AA7" s="49"/>
      <c r="AB7" s="49"/>
      <c r="AC7" s="49"/>
      <c r="AD7" s="49"/>
      <c r="AE7" s="49"/>
      <c r="AF7" s="39"/>
      <c r="AG7" s="39"/>
      <c r="AH7" s="39"/>
      <c r="AI7" s="39"/>
      <c r="AJ7" s="49"/>
      <c r="AK7" s="49"/>
      <c r="AL7" s="49"/>
      <c r="AM7" s="49"/>
    </row>
    <row r="8" ht="20" customHeight="1" spans="2:39">
      <c r="B8" s="20" t="str">
        <f ca="1" t="array" ref="B8:H13">IF(MONTH(DATE(YEAR(B6),MONTH(B6),1))&lt;&gt;MONTH(DATE(YEAR(B6),MONTH(B6),1)-(WEEKDAY(DATE(YEAR(B6),MONTH(B6),1))-1)+{0;1;2;3;4;5}*7+{1,2,3,4,5,6,7}-1),"",DATE(YEAR(B6),MONTH(B6),1)-(WEEKDAY(DATE(YEAR(B6),MONTH(B6),1))-1)+{0;1;2;3;4;5}*7+{1,2,3,4,5,6,7}-1)</f>
        <v/>
      </c>
      <c r="C8" s="20" t="str">
        <v/>
      </c>
      <c r="D8" s="20" t="str">
        <v/>
      </c>
      <c r="E8" s="20" t="str">
        <v/>
      </c>
      <c r="F8" s="20">
        <v>44378</v>
      </c>
      <c r="G8" s="20">
        <v>44379</v>
      </c>
      <c r="H8" s="20">
        <v>44380</v>
      </c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</row>
    <row r="9" ht="20" customHeight="1" spans="2:39">
      <c r="B9" s="20">
        <v>44381</v>
      </c>
      <c r="C9" s="20">
        <v>44382</v>
      </c>
      <c r="D9" s="20">
        <v>44383</v>
      </c>
      <c r="E9" s="20">
        <v>44384</v>
      </c>
      <c r="F9" s="20">
        <v>44385</v>
      </c>
      <c r="G9" s="20">
        <v>44386</v>
      </c>
      <c r="H9" s="20">
        <v>44387</v>
      </c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</row>
    <row r="10" ht="20" customHeight="1" spans="2:39">
      <c r="B10" s="20">
        <v>44388</v>
      </c>
      <c r="C10" s="20">
        <v>44389</v>
      </c>
      <c r="D10" s="20">
        <v>44390</v>
      </c>
      <c r="E10" s="20">
        <v>44391</v>
      </c>
      <c r="F10" s="20">
        <v>44392</v>
      </c>
      <c r="G10" s="20">
        <v>44393</v>
      </c>
      <c r="H10" s="20">
        <v>44394</v>
      </c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</row>
    <row r="11" ht="20" customHeight="1" spans="2:39">
      <c r="B11" s="20">
        <v>44395</v>
      </c>
      <c r="C11" s="20">
        <v>44396</v>
      </c>
      <c r="D11" s="20">
        <v>44397</v>
      </c>
      <c r="E11" s="20">
        <v>44398</v>
      </c>
      <c r="F11" s="20">
        <v>44399</v>
      </c>
      <c r="G11" s="20">
        <v>44400</v>
      </c>
      <c r="H11" s="20">
        <v>44401</v>
      </c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</row>
    <row r="12" ht="20" customHeight="1" spans="2:39">
      <c r="B12" s="20">
        <v>44402</v>
      </c>
      <c r="C12" s="20">
        <v>44403</v>
      </c>
      <c r="D12" s="20">
        <v>44404</v>
      </c>
      <c r="E12" s="20">
        <v>44405</v>
      </c>
      <c r="F12" s="20">
        <v>44406</v>
      </c>
      <c r="G12" s="20">
        <v>44407</v>
      </c>
      <c r="H12" s="20">
        <v>44408</v>
      </c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</row>
    <row r="13" ht="20" customHeight="1" spans="2:39">
      <c r="B13" s="20" t="str">
        <v/>
      </c>
      <c r="C13" s="20" t="str">
        <v/>
      </c>
      <c r="D13" s="20" t="str">
        <v/>
      </c>
      <c r="E13" s="20" t="str">
        <v/>
      </c>
      <c r="F13" s="20" t="str">
        <v/>
      </c>
      <c r="G13" s="20" t="str">
        <v/>
      </c>
      <c r="H13" s="20" t="str">
        <v/>
      </c>
      <c r="I13" s="37"/>
      <c r="J13" s="37"/>
      <c r="K13" s="37"/>
      <c r="L13" s="37"/>
      <c r="M13" s="40"/>
      <c r="N13" s="40"/>
      <c r="O13" s="40"/>
      <c r="P13" s="40"/>
      <c r="Q13" s="40"/>
      <c r="R13" s="42" t="s">
        <v>12</v>
      </c>
      <c r="S13" s="42"/>
      <c r="T13" s="42"/>
      <c r="U13" s="42"/>
      <c r="V13" s="37"/>
      <c r="W13" s="51"/>
      <c r="X13" s="51"/>
      <c r="Y13" s="51"/>
      <c r="Z13" s="51"/>
      <c r="AA13" s="51"/>
      <c r="AB13" s="42" t="s">
        <v>13</v>
      </c>
      <c r="AC13" s="42"/>
      <c r="AD13" s="42"/>
      <c r="AE13" s="42"/>
      <c r="AF13" s="42"/>
      <c r="AG13" s="37"/>
      <c r="AH13" s="55"/>
      <c r="AI13" s="42" t="s">
        <v>14</v>
      </c>
      <c r="AJ13" s="42"/>
      <c r="AK13" s="42"/>
      <c r="AL13" s="42"/>
      <c r="AM13" s="42"/>
    </row>
    <row r="14" ht="10" customHeight="1" spans="2:39">
      <c r="B14" s="21"/>
      <c r="C14" s="21"/>
      <c r="D14" s="21"/>
      <c r="E14" s="21"/>
      <c r="F14" s="21"/>
      <c r="G14" s="21"/>
      <c r="H14" s="21"/>
      <c r="I14" s="41"/>
      <c r="J14" s="41"/>
      <c r="K14" s="41"/>
      <c r="L14" s="41"/>
      <c r="M14" s="42"/>
      <c r="N14" s="42"/>
      <c r="O14" s="42"/>
      <c r="P14" s="42"/>
      <c r="Q14" s="42"/>
      <c r="R14" s="42"/>
      <c r="S14" s="42"/>
      <c r="T14" s="42"/>
      <c r="U14" s="42"/>
      <c r="V14" s="37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37"/>
      <c r="AH14" s="56"/>
      <c r="AI14" s="42"/>
      <c r="AJ14" s="42"/>
      <c r="AK14" s="42"/>
      <c r="AL14" s="42"/>
      <c r="AM14" s="42"/>
    </row>
    <row r="15" ht="29" customHeight="1" spans="2:42">
      <c r="B15" s="22" t="s">
        <v>15</v>
      </c>
      <c r="C15" s="23"/>
      <c r="D15" s="23"/>
      <c r="E15" s="24"/>
      <c r="F15" s="23" t="s">
        <v>15</v>
      </c>
      <c r="G15" s="23"/>
      <c r="H15" s="25" t="s">
        <v>16</v>
      </c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57"/>
      <c r="AI15" s="43"/>
      <c r="AJ15" s="43"/>
      <c r="AK15" s="43"/>
      <c r="AL15" s="43"/>
      <c r="AM15" s="58"/>
      <c r="AO15" s="3" t="s">
        <v>17</v>
      </c>
      <c r="AP15" s="3"/>
    </row>
    <row r="16" ht="36" customHeight="1" spans="2:42">
      <c r="B16" s="26" t="s">
        <v>18</v>
      </c>
      <c r="C16" s="27" t="s">
        <v>19</v>
      </c>
      <c r="D16" s="27" t="s">
        <v>20</v>
      </c>
      <c r="E16" s="27" t="s">
        <v>21</v>
      </c>
      <c r="F16" s="27" t="s">
        <v>22</v>
      </c>
      <c r="G16" s="27" t="s">
        <v>23</v>
      </c>
      <c r="H16" s="27" t="s">
        <v>24</v>
      </c>
      <c r="I16" s="44">
        <f>C17</f>
        <v>44199</v>
      </c>
      <c r="J16" s="44">
        <f>I16+1</f>
        <v>44200</v>
      </c>
      <c r="K16" s="44">
        <f t="shared" ref="K16:AM16" si="0">J16+1</f>
        <v>44201</v>
      </c>
      <c r="L16" s="44">
        <f t="shared" si="0"/>
        <v>44202</v>
      </c>
      <c r="M16" s="44">
        <f t="shared" si="0"/>
        <v>44203</v>
      </c>
      <c r="N16" s="44">
        <f t="shared" si="0"/>
        <v>44204</v>
      </c>
      <c r="O16" s="44">
        <f t="shared" si="0"/>
        <v>44205</v>
      </c>
      <c r="P16" s="44">
        <f t="shared" si="0"/>
        <v>44206</v>
      </c>
      <c r="Q16" s="44">
        <f t="shared" si="0"/>
        <v>44207</v>
      </c>
      <c r="R16" s="44">
        <f t="shared" si="0"/>
        <v>44208</v>
      </c>
      <c r="S16" s="44">
        <f t="shared" si="0"/>
        <v>44209</v>
      </c>
      <c r="T16" s="44">
        <f t="shared" si="0"/>
        <v>44210</v>
      </c>
      <c r="U16" s="44">
        <f t="shared" si="0"/>
        <v>44211</v>
      </c>
      <c r="V16" s="44">
        <f t="shared" si="0"/>
        <v>44212</v>
      </c>
      <c r="W16" s="44">
        <f t="shared" si="0"/>
        <v>44213</v>
      </c>
      <c r="X16" s="44">
        <f t="shared" si="0"/>
        <v>44214</v>
      </c>
      <c r="Y16" s="44">
        <f t="shared" si="0"/>
        <v>44215</v>
      </c>
      <c r="Z16" s="44">
        <f t="shared" si="0"/>
        <v>44216</v>
      </c>
      <c r="AA16" s="44">
        <f t="shared" si="0"/>
        <v>44217</v>
      </c>
      <c r="AB16" s="44">
        <f t="shared" si="0"/>
        <v>44218</v>
      </c>
      <c r="AC16" s="44">
        <f t="shared" si="0"/>
        <v>44219</v>
      </c>
      <c r="AD16" s="44">
        <f t="shared" si="0"/>
        <v>44220</v>
      </c>
      <c r="AE16" s="44">
        <f t="shared" si="0"/>
        <v>44221</v>
      </c>
      <c r="AF16" s="44">
        <f t="shared" si="0"/>
        <v>44222</v>
      </c>
      <c r="AG16" s="44">
        <f t="shared" si="0"/>
        <v>44223</v>
      </c>
      <c r="AH16" s="44">
        <f t="shared" si="0"/>
        <v>44224</v>
      </c>
      <c r="AI16" s="44">
        <f t="shared" si="0"/>
        <v>44225</v>
      </c>
      <c r="AJ16" s="44">
        <f t="shared" si="0"/>
        <v>44226</v>
      </c>
      <c r="AK16" s="44">
        <f t="shared" si="0"/>
        <v>44227</v>
      </c>
      <c r="AL16" s="44">
        <f t="shared" si="0"/>
        <v>44228</v>
      </c>
      <c r="AM16" s="59">
        <f t="shared" si="0"/>
        <v>44229</v>
      </c>
      <c r="AO16" s="63" t="s">
        <v>25</v>
      </c>
      <c r="AP16" s="63"/>
    </row>
    <row r="17" ht="16" customHeight="1" spans="2:42">
      <c r="B17" s="28" t="s">
        <v>26</v>
      </c>
      <c r="C17" s="29">
        <v>44199</v>
      </c>
      <c r="D17" s="29">
        <v>44207</v>
      </c>
      <c r="E17" s="30">
        <f>IF(B17="","-",D17-C17+1)</f>
        <v>9</v>
      </c>
      <c r="F17" s="29">
        <v>44199</v>
      </c>
      <c r="G17" s="29">
        <v>44208</v>
      </c>
      <c r="H17" s="30">
        <f>IF(B17="","-",G17-F17+1)</f>
        <v>10</v>
      </c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60"/>
      <c r="AO17" s="3">
        <f>F17-C17</f>
        <v>0</v>
      </c>
      <c r="AP17" s="3" t="str">
        <f>IF(B17="","-",IF(AO17&gt;=0,"提前","推迟"))</f>
        <v>提前</v>
      </c>
    </row>
    <row r="18" ht="16" customHeight="1" spans="2:42">
      <c r="B18" s="28" t="s">
        <v>27</v>
      </c>
      <c r="C18" s="29">
        <v>44201</v>
      </c>
      <c r="D18" s="29">
        <v>44209</v>
      </c>
      <c r="E18" s="30">
        <f t="shared" ref="E18:E38" si="1">IF(B18="","-",D18-C18+1)</f>
        <v>9</v>
      </c>
      <c r="F18" s="29">
        <v>44200</v>
      </c>
      <c r="G18" s="29">
        <v>44205</v>
      </c>
      <c r="H18" s="30">
        <f t="shared" ref="H18:H38" si="2">IF(B18="","-",G18-F18+1)</f>
        <v>6</v>
      </c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60"/>
      <c r="AO18" s="3">
        <f t="shared" ref="AO18:AO38" si="3">F18-C18</f>
        <v>-1</v>
      </c>
      <c r="AP18" s="3" t="str">
        <f t="shared" ref="AP18:AP38" si="4">IF(B18="","-",IF(AO18&gt;=0,"提前","推迟"))</f>
        <v>推迟</v>
      </c>
    </row>
    <row r="19" ht="16" customHeight="1" spans="2:42">
      <c r="B19" s="28" t="s">
        <v>28</v>
      </c>
      <c r="C19" s="29">
        <v>44211</v>
      </c>
      <c r="D19" s="29">
        <v>44211</v>
      </c>
      <c r="E19" s="30">
        <f t="shared" si="1"/>
        <v>1</v>
      </c>
      <c r="F19" s="29">
        <v>44209</v>
      </c>
      <c r="G19" s="29">
        <v>44213</v>
      </c>
      <c r="H19" s="30">
        <f t="shared" si="2"/>
        <v>5</v>
      </c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60"/>
      <c r="AO19" s="3">
        <f t="shared" si="3"/>
        <v>-2</v>
      </c>
      <c r="AP19" s="3" t="str">
        <f t="shared" si="4"/>
        <v>推迟</v>
      </c>
    </row>
    <row r="20" ht="16" customHeight="1" spans="2:42">
      <c r="B20" s="28" t="s">
        <v>29</v>
      </c>
      <c r="C20" s="29">
        <v>44218</v>
      </c>
      <c r="D20" s="29">
        <v>44224</v>
      </c>
      <c r="E20" s="30">
        <f t="shared" si="1"/>
        <v>7</v>
      </c>
      <c r="F20" s="29">
        <v>44210</v>
      </c>
      <c r="G20" s="29">
        <v>44214</v>
      </c>
      <c r="H20" s="30">
        <f t="shared" si="2"/>
        <v>5</v>
      </c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60"/>
      <c r="AO20" s="3">
        <f t="shared" si="3"/>
        <v>-8</v>
      </c>
      <c r="AP20" s="3" t="str">
        <f t="shared" si="4"/>
        <v>推迟</v>
      </c>
    </row>
    <row r="21" ht="16" customHeight="1" spans="2:42">
      <c r="B21" s="28" t="s">
        <v>30</v>
      </c>
      <c r="C21" s="29">
        <v>44201</v>
      </c>
      <c r="D21" s="29">
        <v>44218</v>
      </c>
      <c r="E21" s="30">
        <f t="shared" si="1"/>
        <v>18</v>
      </c>
      <c r="F21" s="29">
        <v>44213</v>
      </c>
      <c r="G21" s="29">
        <v>44218</v>
      </c>
      <c r="H21" s="30">
        <f t="shared" si="2"/>
        <v>6</v>
      </c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60"/>
      <c r="AO21" s="3">
        <f t="shared" si="3"/>
        <v>12</v>
      </c>
      <c r="AP21" s="3" t="str">
        <f t="shared" si="4"/>
        <v>提前</v>
      </c>
    </row>
    <row r="22" ht="16" customHeight="1" spans="2:42">
      <c r="B22" s="28" t="s">
        <v>31</v>
      </c>
      <c r="C22" s="29">
        <v>44211</v>
      </c>
      <c r="D22" s="29">
        <v>44214</v>
      </c>
      <c r="E22" s="30">
        <f t="shared" si="1"/>
        <v>4</v>
      </c>
      <c r="F22" s="29">
        <v>44200</v>
      </c>
      <c r="G22" s="29">
        <v>44210</v>
      </c>
      <c r="H22" s="30">
        <f t="shared" si="2"/>
        <v>11</v>
      </c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60"/>
      <c r="AO22" s="3">
        <f t="shared" si="3"/>
        <v>-11</v>
      </c>
      <c r="AP22" s="3" t="str">
        <f t="shared" si="4"/>
        <v>推迟</v>
      </c>
    </row>
    <row r="23" ht="16" customHeight="1" spans="2:42">
      <c r="B23" s="28"/>
      <c r="C23" s="29"/>
      <c r="D23" s="29"/>
      <c r="E23" s="30" t="str">
        <f t="shared" si="1"/>
        <v>-</v>
      </c>
      <c r="F23" s="29"/>
      <c r="G23" s="29"/>
      <c r="H23" s="30" t="str">
        <f t="shared" si="2"/>
        <v>-</v>
      </c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60"/>
      <c r="AO23" s="3">
        <f t="shared" si="3"/>
        <v>0</v>
      </c>
      <c r="AP23" s="3" t="str">
        <f t="shared" si="4"/>
        <v>-</v>
      </c>
    </row>
    <row r="24" ht="16" customHeight="1" spans="2:42">
      <c r="B24" s="28"/>
      <c r="C24" s="29"/>
      <c r="D24" s="29"/>
      <c r="E24" s="30" t="str">
        <f t="shared" si="1"/>
        <v>-</v>
      </c>
      <c r="F24" s="29"/>
      <c r="G24" s="29"/>
      <c r="H24" s="30" t="str">
        <f t="shared" si="2"/>
        <v>-</v>
      </c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60"/>
      <c r="AO24" s="3">
        <f t="shared" si="3"/>
        <v>0</v>
      </c>
      <c r="AP24" s="3" t="str">
        <f t="shared" si="4"/>
        <v>-</v>
      </c>
    </row>
    <row r="25" ht="16" customHeight="1" spans="2:42">
      <c r="B25" s="28"/>
      <c r="C25" s="29"/>
      <c r="D25" s="29"/>
      <c r="E25" s="30" t="str">
        <f t="shared" si="1"/>
        <v>-</v>
      </c>
      <c r="F25" s="29"/>
      <c r="G25" s="29"/>
      <c r="H25" s="30" t="str">
        <f t="shared" si="2"/>
        <v>-</v>
      </c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60"/>
      <c r="AO25" s="3">
        <f t="shared" si="3"/>
        <v>0</v>
      </c>
      <c r="AP25" s="3" t="str">
        <f t="shared" si="4"/>
        <v>-</v>
      </c>
    </row>
    <row r="26" ht="16" customHeight="1" spans="2:42">
      <c r="B26" s="28"/>
      <c r="C26" s="29"/>
      <c r="D26" s="29"/>
      <c r="E26" s="30" t="str">
        <f t="shared" si="1"/>
        <v>-</v>
      </c>
      <c r="F26" s="29"/>
      <c r="G26" s="29"/>
      <c r="H26" s="30" t="str">
        <f t="shared" si="2"/>
        <v>-</v>
      </c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60"/>
      <c r="AO26" s="3">
        <f t="shared" si="3"/>
        <v>0</v>
      </c>
      <c r="AP26" s="3" t="str">
        <f t="shared" si="4"/>
        <v>-</v>
      </c>
    </row>
    <row r="27" ht="16" customHeight="1" spans="2:42">
      <c r="B27" s="28"/>
      <c r="C27" s="29"/>
      <c r="D27" s="29"/>
      <c r="E27" s="30" t="str">
        <f t="shared" si="1"/>
        <v>-</v>
      </c>
      <c r="F27" s="29"/>
      <c r="G27" s="29"/>
      <c r="H27" s="30" t="str">
        <f t="shared" si="2"/>
        <v>-</v>
      </c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60"/>
      <c r="AO27" s="3">
        <f t="shared" si="3"/>
        <v>0</v>
      </c>
      <c r="AP27" s="3" t="str">
        <f t="shared" si="4"/>
        <v>-</v>
      </c>
    </row>
    <row r="28" ht="16" customHeight="1" spans="2:42">
      <c r="B28" s="28"/>
      <c r="C28" s="29"/>
      <c r="D28" s="29"/>
      <c r="E28" s="30" t="str">
        <f t="shared" si="1"/>
        <v>-</v>
      </c>
      <c r="F28" s="29"/>
      <c r="G28" s="29"/>
      <c r="H28" s="30" t="str">
        <f t="shared" si="2"/>
        <v>-</v>
      </c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60"/>
      <c r="AO28" s="3">
        <f t="shared" si="3"/>
        <v>0</v>
      </c>
      <c r="AP28" s="3" t="str">
        <f t="shared" si="4"/>
        <v>-</v>
      </c>
    </row>
    <row r="29" ht="16" customHeight="1" spans="2:42">
      <c r="B29" s="28"/>
      <c r="C29" s="29"/>
      <c r="D29" s="29"/>
      <c r="E29" s="30" t="str">
        <f t="shared" si="1"/>
        <v>-</v>
      </c>
      <c r="F29" s="29"/>
      <c r="G29" s="29"/>
      <c r="H29" s="30" t="str">
        <f t="shared" si="2"/>
        <v>-</v>
      </c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60"/>
      <c r="AO29" s="3">
        <f t="shared" si="3"/>
        <v>0</v>
      </c>
      <c r="AP29" s="3" t="str">
        <f t="shared" si="4"/>
        <v>-</v>
      </c>
    </row>
    <row r="30" ht="16" customHeight="1" spans="2:42">
      <c r="B30" s="28"/>
      <c r="C30" s="29"/>
      <c r="D30" s="29"/>
      <c r="E30" s="30" t="str">
        <f t="shared" si="1"/>
        <v>-</v>
      </c>
      <c r="F30" s="29"/>
      <c r="G30" s="29"/>
      <c r="H30" s="30" t="str">
        <f t="shared" si="2"/>
        <v>-</v>
      </c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60"/>
      <c r="AO30" s="3">
        <f t="shared" si="3"/>
        <v>0</v>
      </c>
      <c r="AP30" s="3" t="str">
        <f t="shared" si="4"/>
        <v>-</v>
      </c>
    </row>
    <row r="31" ht="16" customHeight="1" spans="2:42">
      <c r="B31" s="28"/>
      <c r="C31" s="29"/>
      <c r="D31" s="29"/>
      <c r="E31" s="30" t="str">
        <f t="shared" si="1"/>
        <v>-</v>
      </c>
      <c r="F31" s="29"/>
      <c r="G31" s="29"/>
      <c r="H31" s="30" t="str">
        <f t="shared" si="2"/>
        <v>-</v>
      </c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60"/>
      <c r="AO31" s="3">
        <f t="shared" si="3"/>
        <v>0</v>
      </c>
      <c r="AP31" s="3" t="str">
        <f t="shared" si="4"/>
        <v>-</v>
      </c>
    </row>
    <row r="32" ht="16" customHeight="1" spans="2:42">
      <c r="B32" s="28"/>
      <c r="C32" s="29"/>
      <c r="D32" s="29"/>
      <c r="E32" s="30" t="str">
        <f t="shared" si="1"/>
        <v>-</v>
      </c>
      <c r="F32" s="29"/>
      <c r="G32" s="29"/>
      <c r="H32" s="30" t="str">
        <f t="shared" si="2"/>
        <v>-</v>
      </c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60"/>
      <c r="AO32" s="3">
        <f t="shared" si="3"/>
        <v>0</v>
      </c>
      <c r="AP32" s="3" t="str">
        <f t="shared" si="4"/>
        <v>-</v>
      </c>
    </row>
    <row r="33" ht="16" customHeight="1" spans="2:42">
      <c r="B33" s="28"/>
      <c r="C33" s="29"/>
      <c r="D33" s="29"/>
      <c r="E33" s="30" t="str">
        <f t="shared" si="1"/>
        <v>-</v>
      </c>
      <c r="F33" s="29"/>
      <c r="G33" s="29"/>
      <c r="H33" s="30" t="str">
        <f t="shared" si="2"/>
        <v>-</v>
      </c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60"/>
      <c r="AO33" s="3">
        <f t="shared" si="3"/>
        <v>0</v>
      </c>
      <c r="AP33" s="3" t="str">
        <f t="shared" si="4"/>
        <v>-</v>
      </c>
    </row>
    <row r="34" ht="16" customHeight="1" spans="2:42">
      <c r="B34" s="28"/>
      <c r="C34" s="29"/>
      <c r="D34" s="29"/>
      <c r="E34" s="30" t="str">
        <f t="shared" si="1"/>
        <v>-</v>
      </c>
      <c r="F34" s="29"/>
      <c r="G34" s="29"/>
      <c r="H34" s="30" t="str">
        <f t="shared" si="2"/>
        <v>-</v>
      </c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60"/>
      <c r="AO34" s="3">
        <f t="shared" si="3"/>
        <v>0</v>
      </c>
      <c r="AP34" s="3" t="str">
        <f t="shared" si="4"/>
        <v>-</v>
      </c>
    </row>
    <row r="35" ht="16" customHeight="1" spans="2:42">
      <c r="B35" s="28"/>
      <c r="C35" s="29"/>
      <c r="D35" s="29"/>
      <c r="E35" s="30" t="str">
        <f t="shared" si="1"/>
        <v>-</v>
      </c>
      <c r="F35" s="29"/>
      <c r="G35" s="29"/>
      <c r="H35" s="30" t="str">
        <f t="shared" si="2"/>
        <v>-</v>
      </c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60"/>
      <c r="AO35" s="3">
        <f t="shared" si="3"/>
        <v>0</v>
      </c>
      <c r="AP35" s="3" t="str">
        <f t="shared" si="4"/>
        <v>-</v>
      </c>
    </row>
    <row r="36" ht="16" customHeight="1" spans="2:42">
      <c r="B36" s="28"/>
      <c r="C36" s="29"/>
      <c r="D36" s="29"/>
      <c r="E36" s="30" t="str">
        <f t="shared" si="1"/>
        <v>-</v>
      </c>
      <c r="F36" s="29"/>
      <c r="G36" s="29"/>
      <c r="H36" s="30" t="str">
        <f t="shared" si="2"/>
        <v>-</v>
      </c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60"/>
      <c r="AO36" s="3">
        <f t="shared" si="3"/>
        <v>0</v>
      </c>
      <c r="AP36" s="3" t="str">
        <f t="shared" si="4"/>
        <v>-</v>
      </c>
    </row>
    <row r="37" ht="16" customHeight="1" spans="2:42">
      <c r="B37" s="28"/>
      <c r="C37" s="29"/>
      <c r="D37" s="29"/>
      <c r="E37" s="30" t="str">
        <f t="shared" si="1"/>
        <v>-</v>
      </c>
      <c r="F37" s="29"/>
      <c r="G37" s="29"/>
      <c r="H37" s="30" t="str">
        <f t="shared" si="2"/>
        <v>-</v>
      </c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60"/>
      <c r="AO37" s="3">
        <f t="shared" si="3"/>
        <v>0</v>
      </c>
      <c r="AP37" s="3" t="str">
        <f t="shared" si="4"/>
        <v>-</v>
      </c>
    </row>
    <row r="38" ht="16" customHeight="1" spans="2:42">
      <c r="B38" s="31"/>
      <c r="C38" s="32"/>
      <c r="D38" s="32"/>
      <c r="E38" s="33" t="str">
        <f t="shared" si="1"/>
        <v>-</v>
      </c>
      <c r="F38" s="32"/>
      <c r="G38" s="32"/>
      <c r="H38" s="33" t="str">
        <f t="shared" si="2"/>
        <v>-</v>
      </c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61"/>
      <c r="AO38" s="3">
        <f t="shared" si="3"/>
        <v>0</v>
      </c>
      <c r="AP38" s="3" t="str">
        <f t="shared" si="4"/>
        <v>-</v>
      </c>
    </row>
    <row r="39" spans="2:39">
      <c r="B39" s="34"/>
      <c r="C39" s="34"/>
      <c r="D39" s="34"/>
      <c r="E39" s="34"/>
      <c r="F39" s="34"/>
      <c r="G39" s="34"/>
      <c r="H39" s="34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</row>
  </sheetData>
  <mergeCells count="32">
    <mergeCell ref="D2:E2"/>
    <mergeCell ref="I2:AM2"/>
    <mergeCell ref="B4:H4"/>
    <mergeCell ref="M4:Q4"/>
    <mergeCell ref="R4:U4"/>
    <mergeCell ref="W4:Z4"/>
    <mergeCell ref="AA4:AE4"/>
    <mergeCell ref="AF4:AI4"/>
    <mergeCell ref="AJ4:AM4"/>
    <mergeCell ref="B6:D6"/>
    <mergeCell ref="F6:H6"/>
    <mergeCell ref="M7:Q7"/>
    <mergeCell ref="R7:U7"/>
    <mergeCell ref="W7:Z7"/>
    <mergeCell ref="AA7:AE7"/>
    <mergeCell ref="AF7:AI7"/>
    <mergeCell ref="AJ7:AM7"/>
    <mergeCell ref="M13:Q13"/>
    <mergeCell ref="R13:U13"/>
    <mergeCell ref="W13:AA13"/>
    <mergeCell ref="AB13:AF13"/>
    <mergeCell ref="AI13:AM13"/>
    <mergeCell ref="M14:Q14"/>
    <mergeCell ref="R14:U14"/>
    <mergeCell ref="W14:AA14"/>
    <mergeCell ref="AB14:AF14"/>
    <mergeCell ref="AI14:AM14"/>
    <mergeCell ref="B15:D15"/>
    <mergeCell ref="F15:G15"/>
    <mergeCell ref="H15:AM15"/>
    <mergeCell ref="AO15:AP15"/>
    <mergeCell ref="AO16:AP16"/>
  </mergeCells>
  <conditionalFormatting sqref="B7:H13">
    <cfRule type="cellIs" dxfId="0" priority="1" operator="equal">
      <formula>TODAY()</formula>
    </cfRule>
  </conditionalFormatting>
  <conditionalFormatting sqref="I17:AM10012">
    <cfRule type="expression" dxfId="1" priority="5">
      <formula>AND(I$16&gt;=$C17,I$16&lt;=$D17)</formula>
    </cfRule>
    <cfRule type="expression" dxfId="2" priority="6">
      <formula>AND(I$16&gt;=$F17,I$16&lt;=$G17)</formula>
    </cfRule>
  </conditionalFormatting>
  <conditionalFormatting sqref="I17:AM38">
    <cfRule type="expression" dxfId="3" priority="4">
      <formula>TODAY()=I$16</formula>
    </cfRule>
  </conditionalFormatting>
  <pageMargins left="0.75" right="0.75" top="1" bottom="1" header="0.511805555555556" footer="0.511805555555556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taotao</dc:creator>
  <cp:lastModifiedBy/>
  <dcterms:created xsi:type="dcterms:W3CDTF">2018-12-18T02:38:00Z</dcterms:created>
  <dcterms:modified xsi:type="dcterms:W3CDTF">2021-07-04T11:35:04Z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C8E96BB2C04F4FE4A273B63E3E7870AE</vt:lpwstr>
  </property>
  <property fmtid="{D5CDD505-2E9C-101B-9397-08002B2CF9AE}" pid="3" name="KSOProductBuildVer">
    <vt:lpwstr>2052-11.1.0.10578</vt:lpwstr>
  </property>
  <property fmtid="{D5CDD505-2E9C-101B-9397-08002B2CF9AE}" pid="4" name="KSOTemplateUUID">
    <vt:lpwstr>v1.0_mb_IGLoxO1CWuTvZ2JumJnMpA==</vt:lpwstr>
  </property>
</Properties>
</file>