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7400" windowHeight="11640" tabRatio="811"/>
  </bookViews>
  <sheets>
    <sheet name="Sheet1" sheetId="4" r:id="rId1"/>
  </sheets>
  <definedNames>
    <definedName name="e">#REF!</definedName>
  </definedNames>
  <calcPr calcId="124519"/>
</workbook>
</file>

<file path=xl/calcChain.xml><?xml version="1.0" encoding="utf-8"?>
<calcChain xmlns="http://schemas.openxmlformats.org/spreadsheetml/2006/main">
  <c r="N32" i="4"/>
  <c r="N31"/>
  <c r="N30"/>
  <c r="N29"/>
  <c r="C7"/>
  <c r="K14" s="1"/>
  <c r="N28"/>
  <c r="N15"/>
  <c r="N16"/>
  <c r="N17"/>
  <c r="N18"/>
  <c r="N19"/>
  <c r="N20"/>
  <c r="N21"/>
  <c r="N22"/>
  <c r="N23"/>
  <c r="N24"/>
  <c r="N25"/>
  <c r="N26"/>
  <c r="N27"/>
  <c r="N14"/>
  <c r="O15"/>
  <c r="G14" l="1"/>
  <c r="L12"/>
  <c r="A12"/>
  <c r="M14" l="1"/>
  <c r="O14" l="1"/>
  <c r="G15"/>
  <c r="K15"/>
  <c r="M15" s="1"/>
  <c r="G16" l="1"/>
  <c r="K16"/>
  <c r="M16" s="1"/>
  <c r="O16" s="1"/>
  <c r="G17" l="1"/>
  <c r="K17"/>
  <c r="M17" s="1"/>
  <c r="O17" s="1"/>
  <c r="G18" l="1"/>
  <c r="K18"/>
  <c r="M18" s="1"/>
  <c r="O18" s="1"/>
  <c r="G19" l="1"/>
  <c r="K19"/>
  <c r="M19" s="1"/>
  <c r="O19" s="1"/>
  <c r="F20" l="1" a="1"/>
  <c r="F20" s="1"/>
  <c r="G20" l="1"/>
  <c r="K20"/>
  <c r="M20" s="1"/>
  <c r="O20" s="1"/>
  <c r="F21" l="1" a="1"/>
  <c r="F21" s="1"/>
  <c r="G21" s="1"/>
  <c r="K21" l="1"/>
  <c r="M21" s="1"/>
  <c r="O21" s="1"/>
  <c r="G22"/>
  <c r="F23" s="1" a="1"/>
  <c r="F23" s="1"/>
  <c r="K22"/>
  <c r="M22" s="1"/>
  <c r="O22" s="1"/>
  <c r="G23" l="1"/>
  <c r="K23"/>
  <c r="M23" s="1"/>
  <c r="O23" s="1"/>
  <c r="G24" l="1"/>
  <c r="F25" s="1" a="1"/>
  <c r="F25" s="1"/>
  <c r="K24"/>
  <c r="M24" s="1"/>
  <c r="O24" s="1"/>
  <c r="G25" l="1"/>
  <c r="F26" s="1" a="1"/>
  <c r="F26" s="1"/>
  <c r="K25"/>
  <c r="G26" l="1"/>
  <c r="F27" s="1" a="1"/>
  <c r="F27" s="1"/>
  <c r="K26"/>
  <c r="M26" s="1"/>
  <c r="O26" s="1"/>
  <c r="M25"/>
  <c r="O25" s="1"/>
  <c r="K12"/>
  <c r="G27" l="1"/>
  <c r="K27"/>
  <c r="M27" s="1"/>
  <c r="O27" s="1"/>
  <c r="F28" l="1" a="1"/>
  <c r="F28" s="1"/>
  <c r="K28" l="1"/>
  <c r="M28" s="1"/>
  <c r="O28" s="1"/>
  <c r="G28"/>
  <c r="F29" l="1" a="1"/>
  <c r="F29" s="1"/>
  <c r="G29" l="1"/>
  <c r="K29"/>
  <c r="M29" s="1"/>
  <c r="O29" s="1"/>
  <c r="F30" l="1" a="1"/>
  <c r="F30" s="1"/>
  <c r="G30" l="1"/>
  <c r="K30"/>
  <c r="M30" s="1"/>
  <c r="O30" s="1"/>
  <c r="F31" l="1" a="1"/>
  <c r="F31" s="1"/>
  <c r="G31" l="1"/>
  <c r="K31"/>
  <c r="M31" s="1"/>
  <c r="O31" s="1"/>
  <c r="F32" l="1" a="1"/>
  <c r="F32" s="1"/>
  <c r="G32" l="1"/>
  <c r="G12" s="1"/>
  <c r="K32"/>
  <c r="M32" s="1"/>
  <c r="O32" s="1"/>
  <c r="F12"/>
  <c r="O8" s="1"/>
  <c r="O9" s="1"/>
  <c r="H12" l="1"/>
  <c r="P10"/>
  <c r="P9"/>
  <c r="Q9" s="1"/>
  <c r="R9" s="1"/>
  <c r="S9" s="1"/>
  <c r="T9" s="1"/>
  <c r="U9" s="1"/>
  <c r="V9" s="1"/>
  <c r="W10" l="1"/>
  <c r="W9"/>
  <c r="X9" s="1"/>
  <c r="Y9" s="1"/>
  <c r="Z9" s="1"/>
  <c r="AA9" s="1"/>
  <c r="AB9" s="1"/>
  <c r="AC9" s="1"/>
  <c r="N2"/>
  <c r="N3" s="1"/>
  <c r="N4" s="1"/>
  <c r="N5" s="1"/>
  <c r="N6" s="1"/>
  <c r="N7" s="1"/>
  <c r="N8" s="1"/>
  <c r="M12"/>
  <c r="O12" s="1"/>
  <c r="N12"/>
  <c r="AD10" l="1"/>
  <c r="AD9"/>
  <c r="AE9" s="1"/>
  <c r="AF9" s="1"/>
  <c r="AG9" s="1"/>
  <c r="AH9" s="1"/>
  <c r="AI9" s="1"/>
  <c r="AJ9" s="1"/>
  <c r="AK10" l="1"/>
  <c r="AK9"/>
  <c r="AL9" s="1"/>
  <c r="AM9" s="1"/>
  <c r="AN9" s="1"/>
  <c r="AO9" s="1"/>
  <c r="AP9" s="1"/>
  <c r="AQ9" s="1"/>
  <c r="AR9" l="1"/>
  <c r="AS9" s="1"/>
  <c r="AT9" s="1"/>
  <c r="AU9" s="1"/>
  <c r="AV9" s="1"/>
  <c r="AW9" s="1"/>
  <c r="AX9" s="1"/>
  <c r="AR10"/>
  <c r="AY9" l="1"/>
  <c r="AZ9" s="1"/>
  <c r="BA9" s="1"/>
  <c r="BB9" s="1"/>
  <c r="BC9" s="1"/>
  <c r="BD9" s="1"/>
  <c r="BE9" s="1"/>
  <c r="AY10"/>
  <c r="BF10" l="1"/>
  <c r="BF9"/>
  <c r="BG9" s="1"/>
  <c r="BH9" s="1"/>
  <c r="BI9" s="1"/>
  <c r="BJ9" s="1"/>
  <c r="BK9" s="1"/>
  <c r="BL9" s="1"/>
  <c r="BM10" l="1"/>
  <c r="BM9"/>
  <c r="BN9" s="1"/>
  <c r="BO9" s="1"/>
  <c r="BP9" s="1"/>
  <c r="BQ9" s="1"/>
  <c r="BR9" s="1"/>
  <c r="BS9" s="1"/>
  <c r="BT10" l="1"/>
  <c r="BT9"/>
  <c r="BU9" s="1"/>
  <c r="BV9" s="1"/>
  <c r="BW9" s="1"/>
  <c r="BX9" s="1"/>
  <c r="BY9" s="1"/>
  <c r="BZ9" s="1"/>
  <c r="CA9" l="1"/>
  <c r="CB9" s="1"/>
  <c r="CC9" s="1"/>
  <c r="CD9" s="1"/>
  <c r="CE9" s="1"/>
  <c r="CF9" s="1"/>
  <c r="CG9" s="1"/>
  <c r="CA10"/>
  <c r="CH10" l="1"/>
  <c r="CH9"/>
  <c r="CI9" s="1"/>
  <c r="CJ9" s="1"/>
  <c r="CK9" s="1"/>
  <c r="CL9" s="1"/>
  <c r="CM9" s="1"/>
  <c r="CN9" s="1"/>
  <c r="CO9" l="1"/>
  <c r="CP9" s="1"/>
  <c r="CQ9" s="1"/>
  <c r="CR9" s="1"/>
  <c r="CS9" s="1"/>
  <c r="CT9" s="1"/>
  <c r="CU9" s="1"/>
  <c r="CO10"/>
  <c r="CV10" l="1"/>
  <c r="CV9"/>
  <c r="CW9" s="1"/>
  <c r="CX9" s="1"/>
  <c r="CY9" s="1"/>
  <c r="CZ9" s="1"/>
  <c r="DA9" s="1"/>
  <c r="DB9" s="1"/>
  <c r="DC9" l="1"/>
  <c r="DD9" s="1"/>
  <c r="DE9" s="1"/>
  <c r="DF9" s="1"/>
  <c r="DG9" s="1"/>
  <c r="DH9" s="1"/>
  <c r="DI9" s="1"/>
  <c r="DC10"/>
  <c r="DJ9" l="1"/>
  <c r="DK9" s="1"/>
  <c r="DL9" s="1"/>
  <c r="DM9" s="1"/>
  <c r="DN9" s="1"/>
  <c r="DO9" s="1"/>
  <c r="DP9" s="1"/>
  <c r="DJ10"/>
  <c r="DQ10" l="1"/>
  <c r="DQ9"/>
  <c r="DR9" s="1"/>
  <c r="DS9" s="1"/>
  <c r="DT9" s="1"/>
  <c r="DU9" s="1"/>
  <c r="DV9" s="1"/>
  <c r="DW9" s="1"/>
  <c r="DX10" l="1"/>
  <c r="DX9"/>
  <c r="DY9" s="1"/>
  <c r="DZ9" s="1"/>
  <c r="EA9" s="1"/>
  <c r="EB9" s="1"/>
  <c r="EC9" s="1"/>
  <c r="ED9" s="1"/>
  <c r="EE9" l="1"/>
  <c r="EF9" s="1"/>
  <c r="EG9" s="1"/>
  <c r="EH9" s="1"/>
  <c r="EI9" s="1"/>
  <c r="EJ9" s="1"/>
  <c r="EK9" s="1"/>
  <c r="EE10"/>
  <c r="EL9" l="1"/>
  <c r="EM9" s="1"/>
  <c r="EN9" s="1"/>
  <c r="EO9" s="1"/>
  <c r="EP9" s="1"/>
  <c r="EQ9" s="1"/>
  <c r="ER9" s="1"/>
  <c r="EL10"/>
  <c r="ES9" l="1"/>
  <c r="ET9" s="1"/>
  <c r="EU9" s="1"/>
  <c r="EV9" s="1"/>
  <c r="EW9" s="1"/>
  <c r="EX9" s="1"/>
  <c r="EY9" s="1"/>
  <c r="ES10"/>
  <c r="EZ10" l="1"/>
  <c r="EZ9"/>
  <c r="FA9" s="1"/>
  <c r="FB9" s="1"/>
  <c r="FC9" s="1"/>
  <c r="FD9" s="1"/>
  <c r="FE9" s="1"/>
  <c r="FF9" s="1"/>
  <c r="FG9" l="1"/>
  <c r="FH9" s="1"/>
  <c r="FI9" s="1"/>
  <c r="FJ9" s="1"/>
  <c r="FK9" s="1"/>
  <c r="FL9" s="1"/>
  <c r="FM9" s="1"/>
  <c r="FG10"/>
  <c r="FN10" l="1"/>
  <c r="FN9"/>
  <c r="FO9" s="1"/>
  <c r="FP9" s="1"/>
  <c r="FQ9" s="1"/>
  <c r="FR9" s="1"/>
  <c r="FS9" s="1"/>
  <c r="FT9" s="1"/>
  <c r="FU9" l="1"/>
  <c r="FV9" s="1"/>
  <c r="FW9" s="1"/>
  <c r="FX9" s="1"/>
  <c r="FY9" s="1"/>
  <c r="FZ9" s="1"/>
  <c r="GA9" s="1"/>
  <c r="FU10"/>
  <c r="GB10" l="1"/>
  <c r="GB9"/>
  <c r="GC9" s="1"/>
  <c r="GD9" s="1"/>
  <c r="GE9" s="1"/>
  <c r="GF9" s="1"/>
  <c r="GG9" s="1"/>
  <c r="GH9" s="1"/>
  <c r="GI10" l="1"/>
  <c r="GI9"/>
  <c r="GJ9" s="1"/>
  <c r="GK9" s="1"/>
  <c r="GL9" s="1"/>
  <c r="GM9" s="1"/>
  <c r="GN9" s="1"/>
  <c r="GO9" s="1"/>
  <c r="GP9" l="1"/>
  <c r="GQ9" s="1"/>
  <c r="GR9" s="1"/>
  <c r="GS9" s="1"/>
  <c r="GT9" s="1"/>
  <c r="GU9" s="1"/>
  <c r="GV9" s="1"/>
  <c r="GP10"/>
  <c r="GW9" l="1"/>
  <c r="GX9" s="1"/>
  <c r="GY9" s="1"/>
  <c r="GZ9" s="1"/>
  <c r="HA9" s="1"/>
  <c r="HB9" s="1"/>
  <c r="HC9" s="1"/>
  <c r="GW10"/>
  <c r="HD10" l="1"/>
  <c r="HD9"/>
  <c r="HE9" s="1"/>
  <c r="HF9" s="1"/>
  <c r="HG9" s="1"/>
  <c r="HH9" s="1"/>
  <c r="HI9" s="1"/>
  <c r="HJ9" s="1"/>
  <c r="HK10" l="1"/>
  <c r="HK9"/>
  <c r="HL9" s="1"/>
  <c r="HM9" s="1"/>
  <c r="HN9" s="1"/>
  <c r="HO9" s="1"/>
  <c r="HP9" s="1"/>
  <c r="HQ9" s="1"/>
  <c r="HR10" l="1"/>
  <c r="HR9"/>
  <c r="HS9" s="1"/>
  <c r="HT9" s="1"/>
  <c r="HU9" s="1"/>
  <c r="HV9" s="1"/>
  <c r="HW9" s="1"/>
  <c r="HX9" s="1"/>
  <c r="HY9" l="1"/>
  <c r="HZ9" s="1"/>
  <c r="IA9" s="1"/>
  <c r="IB9" s="1"/>
  <c r="IC9" s="1"/>
  <c r="ID9" s="1"/>
  <c r="IE9" s="1"/>
  <c r="HY10"/>
  <c r="IF10" l="1"/>
  <c r="IF9"/>
  <c r="IG9" s="1"/>
  <c r="IH9" s="1"/>
  <c r="II9" s="1"/>
  <c r="IJ9" s="1"/>
  <c r="IK9" s="1"/>
  <c r="IL9" s="1"/>
  <c r="IM9" l="1"/>
  <c r="IN9" s="1"/>
  <c r="IO9" s="1"/>
  <c r="IP9" s="1"/>
  <c r="IQ9" s="1"/>
  <c r="IR9" s="1"/>
  <c r="IS9" s="1"/>
  <c r="IM10"/>
  <c r="IT9" l="1"/>
  <c r="IU9" s="1"/>
  <c r="IV9" s="1"/>
  <c r="IW9" s="1"/>
  <c r="IX9" s="1"/>
  <c r="IY9" s="1"/>
  <c r="IZ9" s="1"/>
  <c r="IT10"/>
  <c r="JA9" l="1"/>
  <c r="JB9" s="1"/>
  <c r="JC9" s="1"/>
  <c r="JD9" s="1"/>
  <c r="JE9" s="1"/>
  <c r="JF9" s="1"/>
  <c r="JG9" s="1"/>
  <c r="JA10"/>
  <c r="JH9" l="1"/>
  <c r="JI9" s="1"/>
  <c r="JJ9" s="1"/>
  <c r="JK9" s="1"/>
  <c r="JL9" s="1"/>
  <c r="JM9" s="1"/>
  <c r="JN9" s="1"/>
  <c r="JH10"/>
  <c r="JO9" l="1"/>
  <c r="JP9" s="1"/>
  <c r="JQ9" s="1"/>
  <c r="JR9" s="1"/>
  <c r="JS9" s="1"/>
  <c r="JT9" s="1"/>
  <c r="JU9" s="1"/>
  <c r="JO10"/>
  <c r="JV9" l="1"/>
  <c r="JW9" s="1"/>
  <c r="JX9" s="1"/>
  <c r="JY9" s="1"/>
  <c r="JZ9" s="1"/>
  <c r="KA9" s="1"/>
  <c r="KB9" s="1"/>
  <c r="JV10"/>
  <c r="KC9" l="1"/>
  <c r="KD9" s="1"/>
  <c r="KE9" s="1"/>
  <c r="KF9" s="1"/>
  <c r="KG9" s="1"/>
  <c r="KH9" s="1"/>
  <c r="KI9" s="1"/>
  <c r="KC10"/>
  <c r="KJ9" l="1"/>
  <c r="KK9" s="1"/>
  <c r="KL9" s="1"/>
  <c r="KM9" s="1"/>
  <c r="KN9" s="1"/>
  <c r="KO9" s="1"/>
  <c r="KP9" s="1"/>
  <c r="KJ10"/>
  <c r="KQ9" l="1"/>
  <c r="KR9" s="1"/>
  <c r="KS9" s="1"/>
  <c r="KT9" s="1"/>
  <c r="KU9" s="1"/>
  <c r="KV9" s="1"/>
  <c r="KW9" s="1"/>
  <c r="KQ10"/>
  <c r="KX9" l="1"/>
  <c r="KY9" s="1"/>
  <c r="KZ9" s="1"/>
  <c r="LA9" s="1"/>
  <c r="LB9" s="1"/>
  <c r="LC9" s="1"/>
  <c r="LD9" s="1"/>
  <c r="KX10"/>
  <c r="LE9" l="1"/>
  <c r="LF9" s="1"/>
  <c r="LG9" s="1"/>
  <c r="LH9" s="1"/>
  <c r="LI9" s="1"/>
  <c r="LJ9" s="1"/>
  <c r="LK9" s="1"/>
  <c r="LE10"/>
  <c r="LL9" l="1"/>
  <c r="LM9" s="1"/>
  <c r="LN9" s="1"/>
  <c r="LO9" s="1"/>
  <c r="LP9" s="1"/>
  <c r="LQ9" s="1"/>
  <c r="LR9" s="1"/>
  <c r="LL10"/>
  <c r="LS9" l="1"/>
  <c r="LT9" s="1"/>
  <c r="LU9" s="1"/>
  <c r="LV9" s="1"/>
  <c r="LW9" s="1"/>
  <c r="LX9" s="1"/>
  <c r="LY9" s="1"/>
  <c r="LS10"/>
  <c r="LZ9" l="1"/>
  <c r="MA9" s="1"/>
  <c r="MB9" s="1"/>
  <c r="MC9" s="1"/>
  <c r="MD9" s="1"/>
  <c r="ME9" s="1"/>
  <c r="MF9" s="1"/>
  <c r="LZ10"/>
  <c r="MG9" l="1"/>
  <c r="MH9" s="1"/>
  <c r="MI9" s="1"/>
  <c r="MJ9" s="1"/>
  <c r="MK9" s="1"/>
  <c r="ML9" s="1"/>
  <c r="MM9" s="1"/>
  <c r="MG10"/>
  <c r="MN9" l="1"/>
  <c r="MO9" s="1"/>
  <c r="MP9" s="1"/>
  <c r="MQ9" s="1"/>
  <c r="MR9" s="1"/>
  <c r="MS9" s="1"/>
  <c r="MT9" s="1"/>
  <c r="MN10"/>
  <c r="MU9" l="1"/>
  <c r="MV9" s="1"/>
  <c r="MW9" s="1"/>
  <c r="MX9" s="1"/>
  <c r="MY9" s="1"/>
  <c r="MZ9" s="1"/>
  <c r="NA9" s="1"/>
  <c r="MU10"/>
  <c r="NB9" l="1"/>
  <c r="NC9" s="1"/>
  <c r="ND9" s="1"/>
  <c r="NE9" s="1"/>
  <c r="NF9" s="1"/>
  <c r="NG9" s="1"/>
  <c r="NH9" s="1"/>
  <c r="NB10"/>
  <c r="NI9" l="1"/>
  <c r="NJ9" s="1"/>
  <c r="NK9" s="1"/>
  <c r="NL9" s="1"/>
  <c r="NM9" s="1"/>
  <c r="NN9" s="1"/>
  <c r="NO9" s="1"/>
  <c r="NI10"/>
  <c r="NP9" l="1"/>
  <c r="NQ9" s="1"/>
  <c r="NR9" s="1"/>
  <c r="NS9" s="1"/>
  <c r="NT9" s="1"/>
  <c r="NU9" s="1"/>
  <c r="NV9" s="1"/>
  <c r="NP10"/>
  <c r="C9" s="1"/>
  <c r="NW9" l="1"/>
  <c r="NX9" s="1"/>
  <c r="NY9" s="1"/>
  <c r="NZ9" s="1"/>
  <c r="OA9" s="1"/>
  <c r="OB9" s="1"/>
  <c r="OC9" s="1"/>
  <c r="OD10" s="1"/>
  <c r="NW10"/>
</calcChain>
</file>

<file path=xl/sharedStrings.xml><?xml version="1.0" encoding="utf-8"?>
<sst xmlns="http://schemas.openxmlformats.org/spreadsheetml/2006/main" count="99" uniqueCount="76">
  <si>
    <t>玉溪市人民医院 医务科</t>
    <phoneticPr fontId="5" type="noConversion"/>
  </si>
  <si>
    <t>Project Name：</t>
    <phoneticPr fontId="6" type="noConversion"/>
  </si>
  <si>
    <t>Current Date：</t>
    <phoneticPr fontId="6" type="noConversion"/>
  </si>
  <si>
    <t>标识</t>
    <phoneticPr fontId="6" type="noConversion"/>
  </si>
  <si>
    <t>延时</t>
    <phoneticPr fontId="6" type="noConversion"/>
  </si>
  <si>
    <t>Remaining Days</t>
    <phoneticPr fontId="6" type="noConversion"/>
  </si>
  <si>
    <t>A1</t>
  </si>
  <si>
    <t>Project01</t>
  </si>
  <si>
    <t>A2</t>
  </si>
  <si>
    <t>Project02</t>
  </si>
  <si>
    <t>A3</t>
  </si>
  <si>
    <t>Project03</t>
  </si>
  <si>
    <t>A4</t>
  </si>
  <si>
    <t>Project04</t>
  </si>
  <si>
    <t>Project05</t>
  </si>
  <si>
    <t>Project06</t>
  </si>
  <si>
    <t>Project07</t>
  </si>
  <si>
    <t>Project08</t>
  </si>
  <si>
    <t>Project09</t>
  </si>
  <si>
    <t>Project 10</t>
  </si>
  <si>
    <t>Project 11</t>
  </si>
  <si>
    <t>Project 12</t>
  </si>
  <si>
    <t>三级甲等医院复审整改Plan</t>
    <phoneticPr fontId="5" type="noConversion"/>
  </si>
  <si>
    <t>显示周期：</t>
    <phoneticPr fontId="6" type="noConversion"/>
  </si>
  <si>
    <t>紧前</t>
    <phoneticPr fontId="6" type="noConversion"/>
  </si>
  <si>
    <t>整改Project</t>
    <phoneticPr fontId="6" type="noConversion"/>
  </si>
  <si>
    <t>Start Date</t>
    <phoneticPr fontId="6" type="noConversion"/>
  </si>
  <si>
    <t>整改期限</t>
    <phoneticPr fontId="6" type="noConversion"/>
  </si>
  <si>
    <t>Owner</t>
    <phoneticPr fontId="6" type="noConversion"/>
  </si>
  <si>
    <t>Completion Date</t>
    <phoneticPr fontId="6" type="noConversion"/>
  </si>
  <si>
    <t>ActualDoneDays</t>
    <phoneticPr fontId="6" type="noConversion"/>
  </si>
  <si>
    <t>PlanProgress%</t>
    <phoneticPr fontId="6" type="noConversion"/>
  </si>
  <si>
    <t>ActualProgress%</t>
    <phoneticPr fontId="6" type="noConversion"/>
  </si>
  <si>
    <t>PlanProgress所需Days</t>
    <phoneticPr fontId="6" type="noConversion"/>
  </si>
  <si>
    <t>A5</t>
  </si>
  <si>
    <t>A6</t>
  </si>
  <si>
    <t>A7</t>
  </si>
  <si>
    <t>A8</t>
  </si>
  <si>
    <t>A9</t>
  </si>
  <si>
    <t>A10</t>
  </si>
  <si>
    <t>A11</t>
  </si>
  <si>
    <t>A12</t>
  </si>
  <si>
    <t>A13</t>
  </si>
  <si>
    <t>A14</t>
  </si>
  <si>
    <t>A15</t>
  </si>
  <si>
    <t>医务科持续整改</t>
    <phoneticPr fontId="5" type="noConversion"/>
  </si>
  <si>
    <t>Project 13</t>
  </si>
  <si>
    <t>Project 14</t>
  </si>
  <si>
    <t>Project 15</t>
  </si>
  <si>
    <t>Project 16</t>
  </si>
  <si>
    <t>Project 17</t>
  </si>
  <si>
    <t>Project 18</t>
  </si>
  <si>
    <t>Project 19</t>
  </si>
  <si>
    <t>A16</t>
  </si>
  <si>
    <t>A17</t>
  </si>
  <si>
    <t>A18</t>
  </si>
  <si>
    <t>A19</t>
  </si>
  <si>
    <t>Project Name</t>
    <phoneticPr fontId="6" type="noConversion"/>
  </si>
  <si>
    <t>山德生</t>
    <phoneticPr fontId="1" type="noConversion"/>
  </si>
  <si>
    <t>吕天虎</t>
    <phoneticPr fontId="1" type="noConversion"/>
  </si>
  <si>
    <t>Project组</t>
    <phoneticPr fontId="1" type="noConversion"/>
  </si>
  <si>
    <r>
      <rPr>
        <sz val="11"/>
        <rFont val="仿宋_GB2312"/>
        <family val="3"/>
        <charset val="134"/>
      </rPr>
      <t>指导科室开展QC活动</t>
    </r>
    <phoneticPr fontId="1" type="noConversion"/>
  </si>
  <si>
    <t xml:space="preserve">加强学科建设及人才培养需 </t>
    <phoneticPr fontId="1" type="noConversion"/>
  </si>
  <si>
    <t>重新评估危急值的适应性及补充规定</t>
    <phoneticPr fontId="1" type="noConversion"/>
  </si>
  <si>
    <t>病历书写规范、要点、节点培训</t>
    <phoneticPr fontId="1" type="noConversion"/>
  </si>
  <si>
    <t>王兴生</t>
    <phoneticPr fontId="1" type="noConversion"/>
  </si>
  <si>
    <t>病历质量检查与评比</t>
    <phoneticPr fontId="1" type="noConversion"/>
  </si>
  <si>
    <t>交接班制度（补充规定）</t>
    <phoneticPr fontId="1" type="noConversion"/>
  </si>
  <si>
    <t>山德生</t>
    <phoneticPr fontId="1" type="noConversion"/>
  </si>
  <si>
    <t>杨永荣</t>
    <phoneticPr fontId="1" type="noConversion"/>
  </si>
  <si>
    <t>手术室时间、效率与绩效</t>
    <phoneticPr fontId="1" type="noConversion"/>
  </si>
  <si>
    <t>围手术期管理，成立CQI小组</t>
    <phoneticPr fontId="1" type="noConversion"/>
  </si>
  <si>
    <t>新业务新技术申报与评审</t>
    <phoneticPr fontId="1" type="noConversion"/>
  </si>
  <si>
    <t>刘金龙</t>
    <phoneticPr fontId="1" type="noConversion"/>
  </si>
  <si>
    <t>修订授权制度，时限动态授权</t>
    <phoneticPr fontId="1" type="noConversion"/>
  </si>
  <si>
    <t>会诊制度（修订外请专家）</t>
    <phoneticPr fontId="1" type="noConversion"/>
  </si>
</sst>
</file>

<file path=xl/styles.xml><?xml version="1.0" encoding="utf-8"?>
<styleSheet xmlns="http://schemas.openxmlformats.org/spreadsheetml/2006/main">
  <numFmts count="5">
    <numFmt numFmtId="176" formatCode="mm\/dd\/yy"/>
    <numFmt numFmtId="177" formatCode="&quot;Page&quot;\ 0"/>
    <numFmt numFmtId="178" formatCode="0.0%"/>
    <numFmt numFmtId="179" formatCode="yyyy/mm/dd"/>
    <numFmt numFmtId="180" formatCode="&quot;NO.&quot;00&quot;W&quot;"/>
  </numFmts>
  <fonts count="26">
    <font>
      <sz val="11"/>
      <color theme="1"/>
      <name val="宋体"/>
      <family val="2"/>
      <charset val="134"/>
      <scheme val="minor"/>
    </font>
    <font>
      <sz val="9"/>
      <name val="宋体"/>
      <family val="2"/>
      <charset val="134"/>
      <scheme val="minor"/>
    </font>
    <font>
      <sz val="11"/>
      <color theme="1"/>
      <name val="宋体"/>
      <family val="2"/>
      <charset val="134"/>
      <scheme val="minor"/>
    </font>
    <font>
      <sz val="10"/>
      <name val="Arial"/>
      <family val="2"/>
    </font>
    <font>
      <b/>
      <sz val="12"/>
      <name val="宋体"/>
      <family val="3"/>
      <charset val="134"/>
    </font>
    <font>
      <sz val="9"/>
      <name val="宋体"/>
      <family val="3"/>
      <charset val="134"/>
    </font>
    <font>
      <sz val="8"/>
      <name val="Arial"/>
      <family val="2"/>
    </font>
    <font>
      <b/>
      <sz val="9"/>
      <name val="Arial"/>
      <family val="2"/>
    </font>
    <font>
      <sz val="9"/>
      <color indexed="22"/>
      <name val="Arial"/>
      <family val="2"/>
    </font>
    <font>
      <sz val="9"/>
      <color indexed="23"/>
      <name val="Arial"/>
      <family val="2"/>
    </font>
    <font>
      <b/>
      <sz val="8"/>
      <name val="Arial"/>
      <family val="2"/>
    </font>
    <font>
      <sz val="12"/>
      <name val="Arial"/>
      <family val="2"/>
    </font>
    <font>
      <u/>
      <sz val="12"/>
      <color indexed="12"/>
      <name val="宋体"/>
      <family val="3"/>
      <charset val="134"/>
    </font>
    <font>
      <u/>
      <sz val="8"/>
      <color indexed="12"/>
      <name val="Arial"/>
      <family val="2"/>
    </font>
    <font>
      <b/>
      <u/>
      <sz val="8"/>
      <name val="Arial"/>
      <family val="2"/>
    </font>
    <font>
      <b/>
      <sz val="9"/>
      <name val="宋体"/>
      <family val="3"/>
      <charset val="134"/>
    </font>
    <font>
      <sz val="9"/>
      <name val="Arial"/>
      <family val="2"/>
    </font>
    <font>
      <sz val="9"/>
      <color indexed="9"/>
      <name val="Arial"/>
      <family val="2"/>
    </font>
    <font>
      <sz val="9"/>
      <name val="Arial Narrow"/>
      <family val="2"/>
    </font>
    <font>
      <b/>
      <sz val="9"/>
      <name val="Arial Narrow"/>
      <family val="2"/>
    </font>
    <font>
      <sz val="12"/>
      <color indexed="9"/>
      <name val="Arial"/>
      <family val="2"/>
    </font>
    <font>
      <sz val="11"/>
      <name val="宋体"/>
      <family val="3"/>
      <charset val="134"/>
    </font>
    <font>
      <sz val="10.5"/>
      <color theme="1"/>
      <name val="仿宋_GB2312"/>
      <family val="3"/>
      <charset val="134"/>
    </font>
    <font>
      <sz val="11"/>
      <color theme="1"/>
      <name val="仿宋_GB2312"/>
      <family val="3"/>
      <charset val="134"/>
    </font>
    <font>
      <sz val="11"/>
      <name val="仿宋_GB2312"/>
      <family val="3"/>
      <charset val="134"/>
    </font>
    <font>
      <b/>
      <sz val="11"/>
      <name val="仿宋_GB2312"/>
      <family val="3"/>
      <charset val="134"/>
    </font>
  </fonts>
  <fills count="7">
    <fill>
      <patternFill patternType="none"/>
    </fill>
    <fill>
      <patternFill patternType="gray125"/>
    </fill>
    <fill>
      <patternFill patternType="solid">
        <fgColor indexed="22"/>
        <bgColor indexed="64"/>
      </patternFill>
    </fill>
    <fill>
      <patternFill patternType="solid">
        <fgColor indexed="11"/>
        <bgColor indexed="64"/>
      </patternFill>
    </fill>
    <fill>
      <patternFill patternType="solid">
        <fgColor indexed="42"/>
        <bgColor indexed="64"/>
      </patternFill>
    </fill>
    <fill>
      <patternFill patternType="solid">
        <fgColor rgb="FF00FF00"/>
        <bgColor indexed="64"/>
      </patternFill>
    </fill>
    <fill>
      <patternFill patternType="solid">
        <fgColor rgb="FFC00000"/>
        <bgColor indexed="64"/>
      </patternFill>
    </fill>
  </fills>
  <borders count="11">
    <border>
      <left/>
      <right/>
      <top/>
      <bottom/>
      <diagonal/>
    </border>
    <border>
      <left/>
      <right/>
      <top/>
      <bottom style="thin">
        <color indexed="64"/>
      </bottom>
      <diagonal/>
    </border>
    <border>
      <left/>
      <right/>
      <top style="double">
        <color indexed="9"/>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9"/>
      </bottom>
      <diagonal/>
    </border>
    <border>
      <left/>
      <right/>
      <top style="thin">
        <color indexed="9"/>
      </top>
      <bottom style="thin">
        <color indexed="9"/>
      </bottom>
      <diagonal/>
    </border>
    <border>
      <left/>
      <right/>
      <top/>
      <bottom style="hair">
        <color indexed="22"/>
      </bottom>
      <diagonal/>
    </border>
    <border>
      <left/>
      <right/>
      <top style="hair">
        <color indexed="22"/>
      </top>
      <bottom style="hair">
        <color indexed="22"/>
      </bottom>
      <diagonal/>
    </border>
    <border>
      <left/>
      <right/>
      <top style="hair">
        <color indexed="22"/>
      </top>
      <bottom style="thick">
        <color indexed="64"/>
      </bottom>
      <diagonal/>
    </border>
    <border>
      <left/>
      <right/>
      <top style="hair">
        <color indexed="22"/>
      </top>
      <bottom/>
      <diagonal/>
    </border>
  </borders>
  <cellStyleXfs count="4">
    <xf numFmtId="0" fontId="0" fillId="0" borderId="0">
      <alignment vertical="center"/>
    </xf>
    <xf numFmtId="9" fontId="2" fillId="0" borderId="0" applyFont="0" applyFill="0" applyBorder="0" applyAlignment="0" applyProtection="0">
      <alignment vertical="center"/>
    </xf>
    <xf numFmtId="0" fontId="3" fillId="0" borderId="0"/>
    <xf numFmtId="0" fontId="12" fillId="0" borderId="0" applyNumberFormat="0" applyFill="0" applyBorder="0" applyAlignment="0" applyProtection="0">
      <alignment vertical="top"/>
      <protection locked="0"/>
    </xf>
  </cellStyleXfs>
  <cellXfs count="143">
    <xf numFmtId="0" fontId="0" fillId="0" borderId="0" xfId="0">
      <alignment vertical="center"/>
    </xf>
    <xf numFmtId="0" fontId="3" fillId="0" borderId="0" xfId="2" applyNumberFormat="1" applyFill="1" applyBorder="1" applyAlignment="1" applyProtection="1">
      <alignment horizontal="center"/>
      <protection hidden="1"/>
    </xf>
    <xf numFmtId="0" fontId="3" fillId="0" borderId="0" xfId="2" applyFill="1" applyBorder="1" applyProtection="1">
      <protection hidden="1"/>
    </xf>
    <xf numFmtId="0" fontId="3" fillId="0" borderId="0" xfId="2" applyProtection="1">
      <protection hidden="1"/>
    </xf>
    <xf numFmtId="176" fontId="3" fillId="0" borderId="0" xfId="2" applyNumberFormat="1" applyProtection="1">
      <protection hidden="1"/>
    </xf>
    <xf numFmtId="9" fontId="3" fillId="0" borderId="0" xfId="2" applyNumberFormat="1" applyAlignment="1" applyProtection="1">
      <alignment horizontal="right"/>
      <protection hidden="1"/>
    </xf>
    <xf numFmtId="0" fontId="3" fillId="0" borderId="0" xfId="2" applyAlignment="1" applyProtection="1">
      <alignment horizontal="right"/>
      <protection hidden="1"/>
    </xf>
    <xf numFmtId="0" fontId="4" fillId="0" borderId="0" xfId="2" applyNumberFormat="1" applyFont="1" applyAlignment="1" applyProtection="1">
      <alignment horizontal="left"/>
      <protection hidden="1"/>
    </xf>
    <xf numFmtId="0" fontId="5" fillId="0" borderId="0" xfId="2" applyFont="1" applyAlignment="1" applyProtection="1">
      <alignment horizontal="right"/>
      <protection hidden="1"/>
    </xf>
    <xf numFmtId="0" fontId="8" fillId="0" borderId="1" xfId="2" applyNumberFormat="1" applyFont="1" applyBorder="1" applyAlignment="1" applyProtection="1">
      <alignment horizontal="right"/>
      <protection hidden="1"/>
    </xf>
    <xf numFmtId="177" fontId="9" fillId="0" borderId="1" xfId="2" applyNumberFormat="1" applyFont="1" applyBorder="1" applyAlignment="1" applyProtection="1">
      <alignment horizontal="right"/>
      <protection locked="0"/>
    </xf>
    <xf numFmtId="0" fontId="10" fillId="0" borderId="0" xfId="0" applyFont="1">
      <alignment vertical="center"/>
    </xf>
    <xf numFmtId="0" fontId="11" fillId="0" borderId="0" xfId="0" applyFont="1" applyProtection="1">
      <alignment vertical="center"/>
      <protection hidden="1"/>
    </xf>
    <xf numFmtId="0" fontId="0" fillId="0" borderId="0" xfId="0" applyProtection="1">
      <alignment vertical="center"/>
      <protection hidden="1"/>
    </xf>
    <xf numFmtId="0" fontId="0" fillId="0" borderId="0" xfId="0" applyFill="1" applyBorder="1" applyProtection="1">
      <alignment vertical="center"/>
      <protection hidden="1"/>
    </xf>
    <xf numFmtId="0" fontId="6" fillId="0" borderId="0" xfId="3" applyFont="1" applyAlignment="1" applyProtection="1">
      <alignment vertical="center"/>
    </xf>
    <xf numFmtId="0" fontId="13" fillId="0" borderId="0" xfId="3" applyFont="1" applyAlignment="1" applyProtection="1">
      <alignment vertical="center"/>
    </xf>
    <xf numFmtId="0" fontId="6" fillId="0" borderId="0" xfId="0" applyFont="1">
      <alignment vertical="center"/>
    </xf>
    <xf numFmtId="0" fontId="14" fillId="0" borderId="0" xfId="0" applyFont="1">
      <alignment vertical="center"/>
    </xf>
    <xf numFmtId="0" fontId="13" fillId="0" borderId="0" xfId="3" applyFont="1" applyAlignment="1" applyProtection="1">
      <alignment vertical="center"/>
      <protection hidden="1"/>
    </xf>
    <xf numFmtId="0" fontId="6" fillId="0" borderId="0" xfId="0" applyFont="1" applyProtection="1">
      <alignment vertical="center"/>
      <protection hidden="1"/>
    </xf>
    <xf numFmtId="14" fontId="15" fillId="0" borderId="3" xfId="2" applyNumberFormat="1" applyFont="1" applyFill="1" applyBorder="1" applyAlignment="1" applyProtection="1">
      <alignment horizontal="center" vertical="center"/>
      <protection hidden="1"/>
    </xf>
    <xf numFmtId="14" fontId="15" fillId="0" borderId="3" xfId="2" applyNumberFormat="1" applyFont="1" applyBorder="1" applyAlignment="1" applyProtection="1">
      <alignment horizontal="center" vertical="center"/>
      <protection hidden="1"/>
    </xf>
    <xf numFmtId="14" fontId="15" fillId="0" borderId="3" xfId="2" applyNumberFormat="1" applyFont="1" applyBorder="1" applyAlignment="1" applyProtection="1">
      <alignment horizontal="center" vertical="center" wrapText="1"/>
      <protection hidden="1"/>
    </xf>
    <xf numFmtId="180" fontId="7" fillId="0" borderId="1" xfId="2" applyNumberFormat="1" applyFont="1" applyBorder="1" applyAlignment="1" applyProtection="1">
      <alignment horizontal="left"/>
      <protection hidden="1"/>
    </xf>
    <xf numFmtId="0" fontId="16" fillId="0" borderId="0" xfId="2" applyNumberFormat="1" applyFont="1" applyFill="1" applyBorder="1" applyAlignment="1" applyProtection="1">
      <alignment horizontal="center"/>
      <protection hidden="1"/>
    </xf>
    <xf numFmtId="0" fontId="16" fillId="0" borderId="0" xfId="2" applyFont="1" applyFill="1" applyBorder="1" applyProtection="1">
      <protection hidden="1"/>
    </xf>
    <xf numFmtId="0" fontId="16" fillId="0" borderId="0" xfId="2" applyFont="1" applyProtection="1">
      <protection hidden="1"/>
    </xf>
    <xf numFmtId="176" fontId="16" fillId="0" borderId="0" xfId="2" applyNumberFormat="1" applyFont="1" applyProtection="1">
      <protection hidden="1"/>
    </xf>
    <xf numFmtId="9" fontId="16" fillId="0" borderId="0" xfId="2" applyNumberFormat="1" applyFont="1" applyAlignment="1" applyProtection="1">
      <alignment horizontal="right"/>
      <protection hidden="1"/>
    </xf>
    <xf numFmtId="0" fontId="16" fillId="0" borderId="0" xfId="2" applyFont="1" applyAlignment="1" applyProtection="1">
      <alignment horizontal="right"/>
      <protection hidden="1"/>
    </xf>
    <xf numFmtId="0" fontId="17" fillId="0" borderId="0" xfId="2" applyFont="1" applyFill="1" applyProtection="1">
      <protection hidden="1"/>
    </xf>
    <xf numFmtId="0" fontId="16" fillId="0" borderId="0" xfId="2" applyFont="1" applyFill="1" applyProtection="1">
      <protection hidden="1"/>
    </xf>
    <xf numFmtId="0" fontId="15" fillId="0" borderId="1" xfId="2" applyFont="1" applyBorder="1" applyAlignment="1" applyProtection="1">
      <alignment horizontal="left"/>
      <protection hidden="1"/>
    </xf>
    <xf numFmtId="176" fontId="16" fillId="0" borderId="1" xfId="2" applyNumberFormat="1" applyFont="1" applyBorder="1" applyAlignment="1" applyProtection="1">
      <alignment horizontal="left"/>
      <protection hidden="1"/>
    </xf>
    <xf numFmtId="176" fontId="16" fillId="0" borderId="1" xfId="2" applyNumberFormat="1" applyFont="1" applyBorder="1" applyProtection="1">
      <protection hidden="1"/>
    </xf>
    <xf numFmtId="0" fontId="16" fillId="0" borderId="0" xfId="2" applyFont="1" applyAlignment="1" applyProtection="1">
      <protection hidden="1"/>
    </xf>
    <xf numFmtId="0" fontId="16" fillId="0" borderId="0" xfId="2" applyFont="1" applyBorder="1" applyAlignment="1" applyProtection="1">
      <alignment horizontal="left"/>
      <protection hidden="1"/>
    </xf>
    <xf numFmtId="176" fontId="16" fillId="0" borderId="0" xfId="2" applyNumberFormat="1" applyFont="1" applyBorder="1" applyAlignment="1" applyProtection="1">
      <alignment horizontal="left"/>
      <protection hidden="1"/>
    </xf>
    <xf numFmtId="0" fontId="9" fillId="0" borderId="0" xfId="2" applyFont="1" applyFill="1" applyProtection="1">
      <protection hidden="1"/>
    </xf>
    <xf numFmtId="0" fontId="9" fillId="0" borderId="0" xfId="2" applyFont="1" applyFill="1" applyBorder="1" applyProtection="1">
      <protection hidden="1"/>
    </xf>
    <xf numFmtId="14" fontId="16" fillId="0" borderId="0" xfId="2" applyNumberFormat="1" applyFont="1" applyAlignment="1" applyProtection="1">
      <alignment horizontal="left"/>
      <protection hidden="1"/>
    </xf>
    <xf numFmtId="176" fontId="16" fillId="0" borderId="0" xfId="2" applyNumberFormat="1" applyFont="1" applyAlignment="1" applyProtection="1">
      <protection hidden="1"/>
    </xf>
    <xf numFmtId="0" fontId="16" fillId="0" borderId="2" xfId="2" applyFont="1" applyFill="1" applyBorder="1" applyProtection="1">
      <protection hidden="1"/>
    </xf>
    <xf numFmtId="14" fontId="7" fillId="0" borderId="1" xfId="2" applyNumberFormat="1" applyFont="1" applyBorder="1" applyAlignment="1" applyProtection="1">
      <alignment horizontal="left"/>
      <protection hidden="1"/>
    </xf>
    <xf numFmtId="0" fontId="16" fillId="0" borderId="1" xfId="2" applyNumberFormat="1" applyFont="1" applyBorder="1" applyAlignment="1" applyProtection="1">
      <alignment horizontal="left"/>
      <protection hidden="1"/>
    </xf>
    <xf numFmtId="0" fontId="16" fillId="0" borderId="0" xfId="2" applyNumberFormat="1" applyFont="1" applyBorder="1" applyAlignment="1" applyProtection="1">
      <alignment horizontal="left"/>
      <protection hidden="1"/>
    </xf>
    <xf numFmtId="9" fontId="16" fillId="0" borderId="0" xfId="2" applyNumberFormat="1" applyFont="1" applyBorder="1" applyAlignment="1" applyProtection="1">
      <alignment horizontal="right"/>
      <protection hidden="1"/>
    </xf>
    <xf numFmtId="0" fontId="17" fillId="0" borderId="0" xfId="2" applyFont="1" applyFill="1" applyProtection="1">
      <protection locked="0"/>
    </xf>
    <xf numFmtId="14" fontId="17" fillId="0" borderId="0" xfId="2" applyNumberFormat="1" applyFont="1" applyFill="1" applyProtection="1">
      <protection hidden="1"/>
    </xf>
    <xf numFmtId="14" fontId="16" fillId="0" borderId="0" xfId="2" applyNumberFormat="1" applyFont="1" applyFill="1" applyProtection="1">
      <protection hidden="1"/>
    </xf>
    <xf numFmtId="14" fontId="16" fillId="0" borderId="0" xfId="2" applyNumberFormat="1" applyFont="1" applyFill="1" applyBorder="1" applyProtection="1">
      <protection hidden="1"/>
    </xf>
    <xf numFmtId="0" fontId="16" fillId="2" borderId="0" xfId="2" applyFont="1" applyFill="1" applyProtection="1">
      <protection hidden="1"/>
    </xf>
    <xf numFmtId="0" fontId="16" fillId="0" borderId="0" xfId="2" applyFont="1" applyFill="1" applyBorder="1" applyAlignment="1" applyProtection="1">
      <protection hidden="1"/>
    </xf>
    <xf numFmtId="0" fontId="16" fillId="0" borderId="0" xfId="2" applyNumberFormat="1" applyFont="1" applyFill="1" applyBorder="1" applyProtection="1">
      <protection hidden="1"/>
    </xf>
    <xf numFmtId="176" fontId="16" fillId="0" borderId="0" xfId="2" applyNumberFormat="1" applyFont="1" applyFill="1" applyBorder="1" applyProtection="1">
      <protection hidden="1"/>
    </xf>
    <xf numFmtId="9" fontId="16" fillId="0" borderId="0" xfId="2" applyNumberFormat="1" applyFont="1" applyFill="1" applyBorder="1" applyAlignment="1" applyProtection="1">
      <alignment horizontal="right"/>
      <protection hidden="1"/>
    </xf>
    <xf numFmtId="0" fontId="16" fillId="0" borderId="0" xfId="2" applyFont="1" applyFill="1" applyBorder="1" applyAlignment="1" applyProtection="1">
      <alignment horizontal="right"/>
      <protection hidden="1"/>
    </xf>
    <xf numFmtId="0" fontId="7" fillId="2" borderId="5" xfId="2" applyNumberFormat="1" applyFont="1" applyFill="1" applyBorder="1" applyAlignment="1" applyProtection="1">
      <alignment horizontal="left"/>
      <protection hidden="1"/>
    </xf>
    <xf numFmtId="0" fontId="16" fillId="2" borderId="5" xfId="2" applyFont="1" applyFill="1" applyBorder="1" applyProtection="1">
      <protection hidden="1"/>
    </xf>
    <xf numFmtId="0" fontId="18" fillId="2" borderId="5" xfId="2" applyFont="1" applyFill="1" applyBorder="1" applyAlignment="1" applyProtection="1">
      <protection hidden="1"/>
    </xf>
    <xf numFmtId="1" fontId="7" fillId="2" borderId="5" xfId="2" applyNumberFormat="1" applyFont="1" applyFill="1" applyBorder="1" applyAlignment="1" applyProtection="1">
      <alignment horizontal="center"/>
      <protection hidden="1"/>
    </xf>
    <xf numFmtId="178" fontId="7" fillId="3" borderId="5" xfId="2" applyNumberFormat="1" applyFont="1" applyFill="1" applyBorder="1" applyAlignment="1" applyProtection="1">
      <alignment horizontal="right"/>
      <protection hidden="1"/>
    </xf>
    <xf numFmtId="178" fontId="7" fillId="2" borderId="5" xfId="2" applyNumberFormat="1" applyFont="1" applyFill="1" applyBorder="1" applyAlignment="1" applyProtection="1">
      <alignment horizontal="right"/>
      <protection hidden="1"/>
    </xf>
    <xf numFmtId="1" fontId="7" fillId="3" borderId="5" xfId="1" applyNumberFormat="1" applyFont="1" applyFill="1" applyBorder="1" applyAlignment="1" applyProtection="1">
      <alignment horizontal="center"/>
      <protection hidden="1"/>
    </xf>
    <xf numFmtId="1" fontId="7" fillId="3" borderId="5" xfId="2" applyNumberFormat="1" applyFont="1" applyFill="1" applyBorder="1" applyAlignment="1" applyProtection="1">
      <alignment horizontal="right"/>
      <protection hidden="1"/>
    </xf>
    <xf numFmtId="0" fontId="16" fillId="0" borderId="5" xfId="2" applyFont="1" applyFill="1" applyBorder="1" applyProtection="1">
      <protection hidden="1"/>
    </xf>
    <xf numFmtId="0" fontId="7" fillId="0" borderId="7" xfId="2" applyNumberFormat="1" applyFont="1" applyBorder="1" applyAlignment="1" applyProtection="1">
      <alignment horizontal="center"/>
      <protection locked="0"/>
    </xf>
    <xf numFmtId="0" fontId="7" fillId="0" borderId="8" xfId="2" applyNumberFormat="1" applyFont="1" applyBorder="1" applyAlignment="1" applyProtection="1">
      <alignment horizontal="center"/>
      <protection locked="0"/>
    </xf>
    <xf numFmtId="0" fontId="16" fillId="0" borderId="9" xfId="2" applyNumberFormat="1" applyFont="1" applyFill="1" applyBorder="1" applyAlignment="1" applyProtection="1">
      <alignment horizontal="center"/>
      <protection locked="0"/>
    </xf>
    <xf numFmtId="0" fontId="16" fillId="0" borderId="9" xfId="2" applyFont="1" applyFill="1" applyBorder="1" applyProtection="1">
      <protection locked="0"/>
    </xf>
    <xf numFmtId="0" fontId="16" fillId="0" borderId="9" xfId="2" applyFont="1" applyBorder="1" applyProtection="1">
      <protection locked="0"/>
    </xf>
    <xf numFmtId="0" fontId="16" fillId="0" borderId="9" xfId="2" applyFont="1" applyBorder="1" applyProtection="1">
      <protection hidden="1"/>
    </xf>
    <xf numFmtId="176" fontId="16" fillId="0" borderId="9" xfId="2" applyNumberFormat="1" applyFont="1" applyBorder="1" applyProtection="1">
      <protection hidden="1"/>
    </xf>
    <xf numFmtId="176" fontId="16" fillId="0" borderId="9" xfId="2" applyNumberFormat="1" applyFont="1" applyBorder="1" applyProtection="1">
      <protection locked="0"/>
    </xf>
    <xf numFmtId="9" fontId="16" fillId="0" borderId="9" xfId="2" applyNumberFormat="1" applyFont="1" applyBorder="1" applyAlignment="1" applyProtection="1">
      <alignment horizontal="right"/>
      <protection hidden="1"/>
    </xf>
    <xf numFmtId="0" fontId="16" fillId="0" borderId="9" xfId="2" applyFont="1" applyBorder="1" applyAlignment="1" applyProtection="1">
      <alignment horizontal="right"/>
      <protection locked="0"/>
    </xf>
    <xf numFmtId="0" fontId="16" fillId="0" borderId="9" xfId="2" applyFont="1" applyBorder="1" applyAlignment="1" applyProtection="1">
      <alignment horizontal="right"/>
      <protection hidden="1"/>
    </xf>
    <xf numFmtId="0" fontId="16" fillId="0" borderId="9" xfId="2" applyFont="1" applyFill="1" applyBorder="1" applyProtection="1">
      <protection hidden="1"/>
    </xf>
    <xf numFmtId="179" fontId="7" fillId="3" borderId="5" xfId="2" applyNumberFormat="1" applyFont="1" applyFill="1" applyBorder="1" applyAlignment="1" applyProtection="1">
      <alignment horizontal="right"/>
      <protection hidden="1"/>
    </xf>
    <xf numFmtId="0" fontId="19" fillId="0" borderId="7" xfId="2" applyFont="1" applyFill="1" applyBorder="1" applyAlignment="1" applyProtection="1">
      <alignment horizontal="left"/>
      <protection locked="0"/>
    </xf>
    <xf numFmtId="179" fontId="7" fillId="4" borderId="7" xfId="2" applyNumberFormat="1" applyFont="1" applyFill="1" applyBorder="1" applyAlignment="1" applyProtection="1">
      <alignment horizontal="right"/>
      <protection hidden="1"/>
    </xf>
    <xf numFmtId="1" fontId="7" fillId="0" borderId="7" xfId="2" applyNumberFormat="1" applyFont="1" applyFill="1" applyBorder="1" applyAlignment="1" applyProtection="1">
      <alignment horizontal="center"/>
      <protection locked="0"/>
    </xf>
    <xf numFmtId="0" fontId="19" fillId="0" borderId="7" xfId="2" applyFont="1" applyFill="1" applyBorder="1" applyAlignment="1" applyProtection="1">
      <protection locked="0"/>
    </xf>
    <xf numFmtId="0" fontId="7" fillId="0" borderId="7" xfId="2" applyFont="1" applyFill="1" applyBorder="1" applyProtection="1">
      <protection locked="0"/>
    </xf>
    <xf numFmtId="9" fontId="7" fillId="0" borderId="7" xfId="1" applyFont="1" applyFill="1" applyBorder="1" applyAlignment="1" applyProtection="1">
      <alignment horizontal="right"/>
      <protection locked="0"/>
    </xf>
    <xf numFmtId="1" fontId="7" fillId="4" borderId="7" xfId="1" applyNumberFormat="1" applyFont="1" applyFill="1" applyBorder="1" applyAlignment="1" applyProtection="1">
      <alignment horizontal="center"/>
      <protection hidden="1"/>
    </xf>
    <xf numFmtId="1" fontId="7" fillId="4" borderId="7" xfId="2" applyNumberFormat="1" applyFont="1" applyFill="1" applyBorder="1" applyAlignment="1" applyProtection="1">
      <alignment horizontal="right"/>
      <protection hidden="1"/>
    </xf>
    <xf numFmtId="0" fontId="7" fillId="0" borderId="7" xfId="2" applyFont="1" applyFill="1" applyBorder="1" applyProtection="1">
      <protection hidden="1"/>
    </xf>
    <xf numFmtId="0" fontId="7" fillId="0" borderId="0" xfId="2" applyFont="1" applyFill="1" applyBorder="1" applyProtection="1">
      <protection hidden="1"/>
    </xf>
    <xf numFmtId="0" fontId="7" fillId="0" borderId="7" xfId="2" applyFont="1" applyBorder="1" applyProtection="1">
      <protection hidden="1"/>
    </xf>
    <xf numFmtId="0" fontId="19" fillId="0" borderId="8" xfId="2" applyFont="1" applyFill="1" applyBorder="1" applyAlignment="1" applyProtection="1">
      <alignment horizontal="left"/>
      <protection locked="0"/>
    </xf>
    <xf numFmtId="0" fontId="19" fillId="0" borderId="8" xfId="2" applyFont="1" applyFill="1" applyBorder="1" applyAlignment="1" applyProtection="1">
      <alignment horizontal="center"/>
      <protection locked="0"/>
    </xf>
    <xf numFmtId="179" fontId="7" fillId="4" borderId="8" xfId="2" applyNumberFormat="1" applyFont="1" applyFill="1" applyBorder="1" applyAlignment="1" applyProtection="1">
      <alignment horizontal="right"/>
      <protection hidden="1"/>
    </xf>
    <xf numFmtId="1" fontId="7" fillId="0" borderId="8" xfId="2" applyNumberFormat="1" applyFont="1" applyFill="1" applyBorder="1" applyAlignment="1" applyProtection="1">
      <alignment horizontal="center"/>
      <protection locked="0"/>
    </xf>
    <xf numFmtId="0" fontId="19" fillId="0" borderId="8" xfId="2" applyFont="1" applyFill="1" applyBorder="1" applyAlignment="1" applyProtection="1">
      <protection locked="0"/>
    </xf>
    <xf numFmtId="0" fontId="7" fillId="0" borderId="8" xfId="2" applyFont="1" applyFill="1" applyBorder="1" applyProtection="1">
      <protection locked="0"/>
    </xf>
    <xf numFmtId="9" fontId="7" fillId="4" borderId="8" xfId="2" applyNumberFormat="1" applyFont="1" applyFill="1" applyBorder="1" applyAlignment="1" applyProtection="1">
      <alignment horizontal="right"/>
      <protection hidden="1"/>
    </xf>
    <xf numFmtId="9" fontId="7" fillId="0" borderId="8" xfId="1" applyFont="1" applyFill="1" applyBorder="1" applyAlignment="1" applyProtection="1">
      <alignment horizontal="right"/>
      <protection locked="0"/>
    </xf>
    <xf numFmtId="0" fontId="7" fillId="0" borderId="8" xfId="2" applyFont="1" applyFill="1" applyBorder="1" applyProtection="1">
      <protection hidden="1"/>
    </xf>
    <xf numFmtId="0" fontId="7" fillId="0" borderId="8" xfId="2" applyFont="1" applyBorder="1" applyProtection="1">
      <protection hidden="1"/>
    </xf>
    <xf numFmtId="0" fontId="11" fillId="0" borderId="0" xfId="2" applyFont="1" applyFill="1" applyBorder="1" applyProtection="1">
      <protection hidden="1"/>
    </xf>
    <xf numFmtId="0" fontId="11" fillId="0" borderId="0" xfId="2" applyFont="1" applyProtection="1">
      <protection hidden="1"/>
    </xf>
    <xf numFmtId="176" fontId="11" fillId="0" borderId="0" xfId="2" applyNumberFormat="1" applyFont="1" applyProtection="1">
      <protection hidden="1"/>
    </xf>
    <xf numFmtId="9" fontId="11" fillId="0" borderId="0" xfId="2" applyNumberFormat="1" applyFont="1" applyAlignment="1" applyProtection="1">
      <alignment horizontal="right"/>
      <protection hidden="1"/>
    </xf>
    <xf numFmtId="0" fontId="11" fillId="0" borderId="0" xfId="2" applyFont="1" applyAlignment="1" applyProtection="1">
      <alignment horizontal="right"/>
      <protection hidden="1"/>
    </xf>
    <xf numFmtId="0" fontId="20" fillId="0" borderId="0" xfId="2" applyFont="1" applyFill="1" applyProtection="1">
      <protection hidden="1"/>
    </xf>
    <xf numFmtId="0" fontId="7" fillId="5" borderId="5" xfId="2" applyNumberFormat="1" applyFont="1" applyFill="1" applyBorder="1" applyAlignment="1" applyProtection="1">
      <alignment horizontal="center"/>
      <protection hidden="1"/>
    </xf>
    <xf numFmtId="179" fontId="7" fillId="0" borderId="1" xfId="2" applyNumberFormat="1" applyFont="1" applyBorder="1" applyAlignment="1" applyProtection="1">
      <alignment horizontal="left"/>
    </xf>
    <xf numFmtId="179" fontId="16" fillId="0" borderId="0" xfId="2" applyNumberFormat="1" applyFont="1" applyAlignment="1" applyProtection="1">
      <protection hidden="1"/>
    </xf>
    <xf numFmtId="0" fontId="16" fillId="6" borderId="6" xfId="2" applyNumberFormat="1" applyFont="1" applyFill="1" applyBorder="1" applyAlignment="1" applyProtection="1">
      <alignment horizontal="center"/>
      <protection locked="0"/>
    </xf>
    <xf numFmtId="0" fontId="16" fillId="6" borderId="6" xfId="2" applyFont="1" applyFill="1" applyBorder="1" applyProtection="1">
      <protection locked="0"/>
    </xf>
    <xf numFmtId="0" fontId="18" fillId="6" borderId="6" xfId="2" applyFont="1" applyFill="1" applyBorder="1" applyAlignment="1" applyProtection="1">
      <protection locked="0"/>
    </xf>
    <xf numFmtId="179" fontId="16" fillId="6" borderId="6" xfId="2" applyNumberFormat="1" applyFont="1" applyFill="1" applyBorder="1" applyAlignment="1" applyProtection="1">
      <alignment horizontal="right"/>
      <protection hidden="1"/>
    </xf>
    <xf numFmtId="1" fontId="7" fillId="6" borderId="5" xfId="2" applyNumberFormat="1" applyFont="1" applyFill="1" applyBorder="1" applyAlignment="1" applyProtection="1">
      <alignment horizontal="center"/>
      <protection hidden="1"/>
    </xf>
    <xf numFmtId="9" fontId="16" fillId="6" borderId="6" xfId="2" applyNumberFormat="1" applyFont="1" applyFill="1" applyBorder="1" applyAlignment="1" applyProtection="1">
      <alignment horizontal="right"/>
      <protection hidden="1"/>
    </xf>
    <xf numFmtId="9" fontId="16" fillId="6" borderId="6" xfId="1" applyFont="1" applyFill="1" applyBorder="1" applyAlignment="1" applyProtection="1">
      <alignment horizontal="right"/>
      <protection locked="0"/>
    </xf>
    <xf numFmtId="0" fontId="16" fillId="6" borderId="6" xfId="1" applyNumberFormat="1" applyFont="1" applyFill="1" applyBorder="1" applyAlignment="1" applyProtection="1">
      <alignment horizontal="right"/>
      <protection hidden="1"/>
    </xf>
    <xf numFmtId="0" fontId="16" fillId="6" borderId="6" xfId="2" applyFont="1" applyFill="1" applyBorder="1" applyProtection="1">
      <protection hidden="1"/>
    </xf>
    <xf numFmtId="179" fontId="7" fillId="0" borderId="7" xfId="2" applyNumberFormat="1" applyFont="1" applyFill="1" applyBorder="1" applyAlignment="1" applyProtection="1">
      <alignment horizontal="right"/>
      <protection locked="0"/>
    </xf>
    <xf numFmtId="176" fontId="16" fillId="0" borderId="4" xfId="2" applyNumberFormat="1" applyFont="1" applyFill="1" applyBorder="1" applyAlignment="1" applyProtection="1">
      <alignment horizontal="center" textRotation="90"/>
      <protection hidden="1"/>
    </xf>
    <xf numFmtId="176" fontId="16" fillId="0" borderId="3" xfId="2" applyNumberFormat="1" applyFont="1" applyFill="1" applyBorder="1" applyAlignment="1" applyProtection="1">
      <alignment horizontal="center" textRotation="90"/>
      <protection hidden="1"/>
    </xf>
    <xf numFmtId="176" fontId="7" fillId="2" borderId="4" xfId="2" applyNumberFormat="1" applyFont="1" applyFill="1" applyBorder="1" applyAlignment="1" applyProtection="1">
      <alignment horizontal="center" textRotation="90"/>
      <protection hidden="1"/>
    </xf>
    <xf numFmtId="176" fontId="7" fillId="2" borderId="3" xfId="2" applyNumberFormat="1" applyFont="1" applyFill="1" applyBorder="1" applyAlignment="1" applyProtection="1">
      <alignment horizontal="center" textRotation="90"/>
      <protection hidden="1"/>
    </xf>
    <xf numFmtId="0" fontId="21" fillId="0" borderId="0" xfId="2" applyNumberFormat="1" applyFont="1" applyAlignment="1" applyProtection="1">
      <alignment horizontal="left"/>
      <protection hidden="1"/>
    </xf>
    <xf numFmtId="0" fontId="7" fillId="0" borderId="10" xfId="2" applyNumberFormat="1" applyFont="1" applyBorder="1" applyAlignment="1" applyProtection="1">
      <alignment horizontal="center"/>
      <protection locked="0"/>
    </xf>
    <xf numFmtId="0" fontId="19" fillId="0" borderId="10" xfId="2" applyFont="1" applyFill="1" applyBorder="1" applyAlignment="1" applyProtection="1">
      <alignment horizontal="left"/>
      <protection locked="0"/>
    </xf>
    <xf numFmtId="0" fontId="19" fillId="0" borderId="10" xfId="2" applyFont="1" applyFill="1" applyBorder="1" applyAlignment="1" applyProtection="1">
      <alignment horizontal="center"/>
      <protection locked="0"/>
    </xf>
    <xf numFmtId="179" fontId="7" fillId="4" borderId="10" xfId="2" applyNumberFormat="1" applyFont="1" applyFill="1" applyBorder="1" applyAlignment="1" applyProtection="1">
      <alignment horizontal="right"/>
      <protection hidden="1"/>
    </xf>
    <xf numFmtId="1" fontId="7" fillId="0" borderId="10" xfId="2" applyNumberFormat="1" applyFont="1" applyFill="1" applyBorder="1" applyAlignment="1" applyProtection="1">
      <alignment horizontal="center"/>
      <protection locked="0"/>
    </xf>
    <xf numFmtId="0" fontId="19" fillId="0" borderId="10" xfId="2" applyFont="1" applyFill="1" applyBorder="1" applyAlignment="1" applyProtection="1">
      <protection locked="0"/>
    </xf>
    <xf numFmtId="0" fontId="7" fillId="0" borderId="10" xfId="2" applyFont="1" applyFill="1" applyBorder="1" applyProtection="1">
      <protection locked="0"/>
    </xf>
    <xf numFmtId="9" fontId="7" fillId="4" borderId="10" xfId="2" applyNumberFormat="1" applyFont="1" applyFill="1" applyBorder="1" applyAlignment="1" applyProtection="1">
      <alignment horizontal="right"/>
      <protection hidden="1"/>
    </xf>
    <xf numFmtId="9" fontId="7" fillId="0" borderId="10" xfId="1" applyFont="1" applyFill="1" applyBorder="1" applyAlignment="1" applyProtection="1">
      <alignment horizontal="right"/>
      <protection locked="0"/>
    </xf>
    <xf numFmtId="1" fontId="7" fillId="4" borderId="0" xfId="1" applyNumberFormat="1" applyFont="1" applyFill="1" applyBorder="1" applyAlignment="1" applyProtection="1">
      <alignment horizontal="center"/>
      <protection hidden="1"/>
    </xf>
    <xf numFmtId="1" fontId="7" fillId="4" borderId="0" xfId="2" applyNumberFormat="1" applyFont="1" applyFill="1" applyBorder="1" applyAlignment="1" applyProtection="1">
      <alignment horizontal="right"/>
      <protection hidden="1"/>
    </xf>
    <xf numFmtId="0" fontId="7" fillId="0" borderId="10" xfId="2" applyFont="1" applyFill="1" applyBorder="1" applyProtection="1">
      <protection hidden="1"/>
    </xf>
    <xf numFmtId="0" fontId="7" fillId="0" borderId="10" xfId="2" applyFont="1" applyBorder="1" applyProtection="1">
      <protection hidden="1"/>
    </xf>
    <xf numFmtId="0" fontId="22" fillId="0" borderId="0" xfId="0" applyFont="1">
      <alignment vertical="center"/>
    </xf>
    <xf numFmtId="0" fontId="15" fillId="0" borderId="7" xfId="2" applyFont="1" applyFill="1" applyBorder="1" applyAlignment="1" applyProtection="1">
      <alignment horizontal="center"/>
      <protection locked="0"/>
    </xf>
    <xf numFmtId="0" fontId="15" fillId="0" borderId="8" xfId="2" applyFont="1" applyFill="1" applyBorder="1" applyAlignment="1" applyProtection="1">
      <alignment horizontal="center"/>
      <protection locked="0"/>
    </xf>
    <xf numFmtId="0" fontId="23" fillId="0" borderId="0" xfId="0" applyFont="1">
      <alignment vertical="center"/>
    </xf>
    <xf numFmtId="0" fontId="25" fillId="0" borderId="8" xfId="2" applyFont="1" applyFill="1" applyBorder="1" applyAlignment="1" applyProtection="1">
      <alignment horizontal="left"/>
      <protection locked="0"/>
    </xf>
  </cellXfs>
  <cellStyles count="4">
    <cellStyle name="百分比" xfId="1" builtinId="5"/>
    <cellStyle name="常规" xfId="0" builtinId="0"/>
    <cellStyle name="常规_gantt-chart-template-MFq" xfId="2"/>
    <cellStyle name="超链接" xfId="3" builtinId="8"/>
  </cellStyles>
  <dxfs count="38">
    <dxf>
      <fill>
        <patternFill>
          <bgColor indexed="63"/>
        </patternFill>
      </fill>
    </dxf>
    <dxf>
      <fill>
        <patternFill patternType="lightDown">
          <fgColor indexed="22"/>
          <bgColor indexed="8"/>
        </patternFill>
      </fill>
    </dxf>
    <dxf>
      <font>
        <condense val="0"/>
        <extend val="0"/>
        <color auto="1"/>
      </font>
      <fill>
        <patternFill>
          <bgColor indexed="10"/>
        </patternFill>
      </fill>
    </dxf>
    <dxf>
      <fill>
        <patternFill>
          <bgColor indexed="53"/>
        </patternFill>
      </fill>
    </dxf>
    <dxf>
      <fill>
        <patternFill patternType="lightUp">
          <bgColor indexed="16"/>
        </patternFill>
      </fill>
    </dxf>
    <dxf>
      <font>
        <condense val="0"/>
        <extend val="0"/>
        <color auto="1"/>
      </font>
      <fill>
        <patternFill>
          <bgColor indexed="10"/>
        </patternFill>
      </fill>
    </dxf>
    <dxf>
      <fill>
        <patternFill>
          <bgColor indexed="63"/>
        </patternFill>
      </fill>
    </dxf>
    <dxf>
      <fill>
        <patternFill>
          <bgColor indexed="8"/>
        </patternFill>
      </fill>
    </dxf>
    <dxf>
      <font>
        <condense val="0"/>
        <extend val="0"/>
        <color auto="1"/>
      </font>
      <fill>
        <patternFill>
          <bgColor indexed="10"/>
        </patternFill>
      </fill>
    </dxf>
    <dxf>
      <fill>
        <patternFill>
          <bgColor indexed="23"/>
        </patternFill>
      </fill>
    </dxf>
    <dxf>
      <fill>
        <patternFill>
          <bgColor indexed="56"/>
        </patternFill>
      </fill>
    </dxf>
    <dxf>
      <font>
        <condense val="0"/>
        <extend val="0"/>
        <color auto="1"/>
      </font>
      <fill>
        <patternFill>
          <bgColor indexed="10"/>
        </patternFill>
      </fill>
    </dxf>
    <dxf>
      <fill>
        <patternFill>
          <bgColor indexed="52"/>
        </patternFill>
      </fill>
    </dxf>
    <dxf>
      <fill>
        <patternFill>
          <bgColor indexed="16"/>
        </patternFill>
      </fill>
    </dxf>
    <dxf>
      <font>
        <condense val="0"/>
        <extend val="0"/>
        <color auto="1"/>
      </font>
      <fill>
        <patternFill>
          <bgColor indexed="10"/>
        </patternFill>
      </fill>
    </dxf>
    <dxf>
      <fill>
        <patternFill>
          <bgColor indexed="52"/>
        </patternFill>
      </fill>
    </dxf>
    <dxf>
      <fill>
        <patternFill>
          <bgColor indexed="16"/>
        </patternFill>
      </fill>
    </dxf>
    <dxf>
      <font>
        <condense val="0"/>
        <extend val="0"/>
        <color auto="1"/>
      </font>
      <fill>
        <patternFill>
          <bgColor indexed="10"/>
        </patternFill>
      </fill>
    </dxf>
    <dxf>
      <font>
        <b/>
        <i val="0"/>
        <condense val="0"/>
        <extend val="0"/>
      </font>
      <fill>
        <patternFill>
          <bgColor indexed="52"/>
        </patternFill>
      </fill>
      <border>
        <left style="thin">
          <color indexed="64"/>
        </left>
      </border>
    </dxf>
    <dxf>
      <font>
        <b/>
        <i val="0"/>
        <condense val="0"/>
        <extend val="0"/>
      </font>
      <fill>
        <patternFill>
          <bgColor indexed="22"/>
        </patternFill>
      </fill>
      <border>
        <left style="thin">
          <color indexed="64"/>
        </left>
      </border>
    </dxf>
    <dxf>
      <fill>
        <patternFill>
          <bgColor indexed="19"/>
        </patternFill>
      </fill>
    </dxf>
    <dxf>
      <fill>
        <patternFill>
          <bgColor indexed="16"/>
        </patternFill>
      </fill>
    </dxf>
    <dxf>
      <font>
        <condense val="0"/>
        <extend val="0"/>
        <color auto="1"/>
      </font>
      <fill>
        <patternFill>
          <bgColor indexed="10"/>
        </patternFill>
      </fill>
    </dxf>
    <dxf>
      <fill>
        <patternFill>
          <bgColor indexed="52"/>
        </patternFill>
      </fill>
    </dxf>
    <dxf>
      <fill>
        <patternFill>
          <bgColor indexed="16"/>
        </patternFill>
      </fill>
    </dxf>
    <dxf>
      <font>
        <condense val="0"/>
        <extend val="0"/>
        <color auto="1"/>
      </font>
      <fill>
        <patternFill>
          <bgColor indexed="10"/>
        </patternFill>
      </fill>
    </dxf>
    <dxf>
      <fill>
        <patternFill>
          <bgColor indexed="23"/>
        </patternFill>
      </fill>
    </dxf>
    <dxf>
      <fill>
        <patternFill>
          <bgColor indexed="56"/>
        </patternFill>
      </fill>
    </dxf>
    <dxf>
      <font>
        <condense val="0"/>
        <extend val="0"/>
        <color auto="1"/>
      </font>
      <fill>
        <patternFill>
          <bgColor indexed="10"/>
        </patternFill>
      </fill>
    </dxf>
    <dxf>
      <fill>
        <patternFill>
          <bgColor indexed="23"/>
        </patternFill>
      </fill>
    </dxf>
    <dxf>
      <fill>
        <patternFill>
          <bgColor indexed="56"/>
        </patternFill>
      </fill>
    </dxf>
    <dxf>
      <font>
        <condense val="0"/>
        <extend val="0"/>
        <color auto="1"/>
      </font>
      <fill>
        <patternFill>
          <bgColor indexed="10"/>
        </patternFill>
      </fill>
    </dxf>
    <dxf>
      <fill>
        <patternFill>
          <bgColor indexed="23"/>
        </patternFill>
      </fill>
    </dxf>
    <dxf>
      <fill>
        <patternFill>
          <bgColor indexed="56"/>
        </patternFill>
      </fill>
    </dxf>
    <dxf>
      <font>
        <condense val="0"/>
        <extend val="0"/>
        <color auto="1"/>
      </font>
      <fill>
        <patternFill>
          <bgColor indexed="10"/>
        </patternFill>
      </fill>
    </dxf>
    <dxf>
      <fill>
        <patternFill>
          <bgColor indexed="23"/>
        </patternFill>
      </fill>
    </dxf>
    <dxf>
      <fill>
        <patternFill>
          <bgColor indexed="56"/>
        </patternFill>
      </fill>
    </dxf>
    <dxf>
      <font>
        <condense val="0"/>
        <extend val="0"/>
        <color auto="1"/>
      </font>
      <fill>
        <patternFill>
          <bgColor indexed="10"/>
        </patternFill>
      </fill>
    </dxf>
  </dxfs>
  <tableStyles count="0" defaultTableStyle="TableStyleMedium9" defaultPivotStyle="PivotStyleLight16"/>
  <colors>
    <mruColors>
      <color rgb="FF00FF00"/>
      <color rgb="FFFFFFCC"/>
      <color rgb="FFFF99FF"/>
      <color rgb="FFCCFFCC"/>
      <color rgb="FFCCFFFF"/>
      <color rgb="FFCC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J62"/>
  <sheetViews>
    <sheetView tabSelected="1" topLeftCell="A7" workbookViewId="0">
      <selection activeCell="C25" sqref="C25"/>
    </sheetView>
  </sheetViews>
  <sheetFormatPr defaultRowHeight="13.5"/>
  <cols>
    <col min="1" max="1" width="4.5" style="13" customWidth="1"/>
    <col min="2" max="2" width="5.875" style="13" customWidth="1"/>
    <col min="3" max="3" width="28.875" style="13" customWidth="1"/>
    <col min="4" max="4" width="11.625" style="13" customWidth="1"/>
    <col min="5" max="5" width="9" style="13"/>
    <col min="6" max="8" width="9.5" style="13" bestFit="1" customWidth="1"/>
    <col min="9" max="9" width="7.125" style="13" customWidth="1"/>
    <col min="10" max="10" width="6.25" style="13" customWidth="1"/>
    <col min="11" max="11" width="6.125" style="13" customWidth="1"/>
    <col min="12" max="12" width="6" style="13" customWidth="1"/>
    <col min="13" max="13" width="4.75" style="13" customWidth="1"/>
    <col min="14" max="14" width="5.625" style="13" customWidth="1"/>
    <col min="15" max="15" width="4" style="13" customWidth="1"/>
    <col min="16" max="253" width="0.375" style="13" customWidth="1"/>
    <col min="254" max="393" width="0.375" style="14" customWidth="1"/>
    <col min="394" max="16384" width="9" style="14"/>
  </cols>
  <sheetData>
    <row r="1" spans="1:400" s="26" customFormat="1" ht="12">
      <c r="A1" s="25"/>
      <c r="C1" s="27"/>
      <c r="D1" s="27"/>
      <c r="E1" s="27"/>
      <c r="F1" s="28"/>
      <c r="G1" s="28"/>
      <c r="H1" s="27"/>
      <c r="J1" s="29"/>
      <c r="K1" s="30"/>
      <c r="L1" s="27"/>
      <c r="M1" s="27"/>
      <c r="N1" s="31">
        <v>1</v>
      </c>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row>
    <row r="2" spans="1:400" s="101" customFormat="1" ht="15">
      <c r="A2" s="7" t="s">
        <v>22</v>
      </c>
      <c r="C2" s="102"/>
      <c r="D2" s="102"/>
      <c r="E2" s="102"/>
      <c r="F2" s="103"/>
      <c r="G2" s="103"/>
      <c r="H2" s="102"/>
      <c r="J2" s="104"/>
      <c r="K2" s="105"/>
      <c r="L2" s="102"/>
      <c r="M2" s="102"/>
      <c r="N2" s="106">
        <f>IF(N1="","",IF($H$12&gt;=231*N1,N1+1,""))</f>
        <v>2</v>
      </c>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row>
    <row r="3" spans="1:400" s="26" customFormat="1" ht="14.25">
      <c r="A3" s="124" t="s">
        <v>0</v>
      </c>
      <c r="C3" s="27"/>
      <c r="D3" s="27"/>
      <c r="E3" s="27"/>
      <c r="F3" s="28"/>
      <c r="G3" s="28"/>
      <c r="H3" s="27"/>
      <c r="J3" s="29"/>
      <c r="K3" s="30"/>
      <c r="L3" s="27"/>
      <c r="M3" s="27"/>
      <c r="N3" s="31">
        <f t="shared" ref="N3:N8" si="0">IF(N2="","",IF($H$12&gt;=231*N2,N2+1,""))</f>
        <v>3</v>
      </c>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row>
    <row r="4" spans="1:400" s="26" customFormat="1" ht="12">
      <c r="A4" s="25"/>
      <c r="C4" s="27"/>
      <c r="D4" s="27"/>
      <c r="E4" s="27"/>
      <c r="F4" s="28"/>
      <c r="G4" s="28"/>
      <c r="H4" s="27"/>
      <c r="J4" s="29"/>
      <c r="K4" s="30"/>
      <c r="L4" s="27"/>
      <c r="M4" s="27"/>
      <c r="N4" s="31">
        <f t="shared" si="0"/>
        <v>4</v>
      </c>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32"/>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row>
    <row r="5" spans="1:400" s="26" customFormat="1" ht="12">
      <c r="A5" s="25"/>
      <c r="B5" s="8" t="s">
        <v>1</v>
      </c>
      <c r="C5" s="33" t="s">
        <v>45</v>
      </c>
      <c r="D5" s="33"/>
      <c r="E5" s="34"/>
      <c r="F5" s="34"/>
      <c r="G5" s="35"/>
      <c r="H5" s="36"/>
      <c r="J5" s="29"/>
      <c r="K5" s="30"/>
      <c r="L5" s="27"/>
      <c r="M5" s="27"/>
      <c r="N5" s="31" t="str">
        <f t="shared" si="0"/>
        <v/>
      </c>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32"/>
      <c r="EN5" s="32"/>
      <c r="EO5" s="32"/>
      <c r="EP5" s="32"/>
      <c r="EQ5" s="32"/>
      <c r="ER5" s="32"/>
      <c r="ES5" s="32"/>
      <c r="ET5" s="32"/>
      <c r="EU5" s="32"/>
      <c r="EV5" s="32"/>
      <c r="EW5" s="32"/>
      <c r="EX5" s="32"/>
      <c r="EY5" s="32"/>
      <c r="EZ5" s="32"/>
      <c r="FA5" s="32"/>
      <c r="FB5" s="32"/>
      <c r="FC5" s="32"/>
      <c r="FF5" s="32"/>
      <c r="FG5" s="32"/>
      <c r="FH5" s="32"/>
      <c r="FI5" s="32"/>
      <c r="FJ5" s="32"/>
      <c r="FK5" s="32"/>
      <c r="FL5" s="32"/>
      <c r="FM5" s="32"/>
      <c r="FN5" s="32"/>
      <c r="FO5" s="32"/>
      <c r="FP5" s="32"/>
      <c r="FQ5" s="32"/>
      <c r="FR5" s="32"/>
      <c r="FS5" s="32"/>
      <c r="FT5" s="32"/>
      <c r="FU5" s="32"/>
      <c r="FV5" s="32"/>
      <c r="FW5" s="32"/>
      <c r="FX5" s="32"/>
      <c r="FY5" s="32"/>
      <c r="FZ5" s="32"/>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row>
    <row r="6" spans="1:400" s="26" customFormat="1" ht="12">
      <c r="A6" s="25"/>
      <c r="B6" s="30"/>
      <c r="C6" s="37"/>
      <c r="D6" s="37"/>
      <c r="E6" s="38"/>
      <c r="F6" s="38"/>
      <c r="G6" s="28"/>
      <c r="H6" s="36"/>
      <c r="J6" s="29"/>
      <c r="K6" s="30"/>
      <c r="L6" s="27"/>
      <c r="M6" s="27"/>
      <c r="N6" s="31" t="str">
        <f t="shared" si="0"/>
        <v/>
      </c>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32"/>
      <c r="EN6" s="32"/>
      <c r="EO6" s="32"/>
      <c r="EP6" s="32"/>
      <c r="EQ6" s="32"/>
      <c r="ER6" s="32"/>
      <c r="ES6" s="32"/>
      <c r="ET6" s="32"/>
      <c r="EU6" s="32"/>
      <c r="EV6" s="32"/>
      <c r="EW6" s="32"/>
      <c r="EX6" s="32"/>
      <c r="EY6" s="32"/>
      <c r="EZ6" s="32"/>
      <c r="FA6" s="32"/>
      <c r="FB6" s="32"/>
      <c r="FC6" s="32"/>
      <c r="FF6" s="32"/>
      <c r="FG6" s="32"/>
      <c r="FH6" s="32"/>
      <c r="FI6" s="32"/>
      <c r="FJ6" s="32"/>
      <c r="FK6" s="32"/>
      <c r="FL6" s="32"/>
      <c r="FM6" s="32"/>
      <c r="FN6" s="32"/>
      <c r="FO6" s="32"/>
      <c r="FP6" s="32"/>
      <c r="FQ6" s="32"/>
      <c r="FR6" s="32"/>
      <c r="FS6" s="32"/>
      <c r="FT6" s="32"/>
      <c r="FU6" s="32"/>
      <c r="FV6" s="32"/>
      <c r="FW6" s="32"/>
      <c r="FX6" s="32"/>
      <c r="FY6" s="32"/>
      <c r="FZ6" s="32"/>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row>
    <row r="7" spans="1:400" s="26" customFormat="1" ht="12.75" thickBot="1">
      <c r="A7" s="25"/>
      <c r="B7" s="8" t="s">
        <v>2</v>
      </c>
      <c r="C7" s="108">
        <f ca="1">NOW()</f>
        <v>41998.730393865742</v>
      </c>
      <c r="D7" s="108"/>
      <c r="E7" s="24"/>
      <c r="F7" s="9"/>
      <c r="G7" s="35"/>
      <c r="H7" s="109"/>
      <c r="J7" s="29"/>
      <c r="K7" s="30"/>
      <c r="L7" s="27"/>
      <c r="M7" s="27"/>
      <c r="N7" s="31" t="str">
        <f t="shared" si="0"/>
        <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32"/>
      <c r="EN7" s="32"/>
      <c r="EO7" s="32"/>
      <c r="EP7" s="32"/>
      <c r="EQ7" s="32"/>
      <c r="ER7" s="32"/>
      <c r="ES7" s="32"/>
      <c r="ET7" s="32"/>
      <c r="EU7" s="32"/>
      <c r="EV7" s="32"/>
      <c r="EW7" s="32"/>
      <c r="EX7" s="32"/>
      <c r="EY7" s="32"/>
      <c r="EZ7" s="32"/>
      <c r="FA7" s="32"/>
      <c r="FB7" s="32"/>
      <c r="FC7" s="39"/>
      <c r="FD7" s="40"/>
      <c r="FE7" s="40"/>
      <c r="FF7" s="39"/>
      <c r="FG7" s="39"/>
      <c r="FH7" s="39"/>
      <c r="FI7" s="39"/>
      <c r="FJ7" s="39"/>
      <c r="FK7" s="39"/>
      <c r="FL7" s="39"/>
      <c r="FM7" s="39"/>
      <c r="FN7" s="39"/>
      <c r="FO7" s="39"/>
      <c r="FP7" s="39"/>
      <c r="FQ7" s="39"/>
      <c r="FR7" s="39"/>
      <c r="FS7" s="39"/>
      <c r="FT7" s="39"/>
      <c r="FU7" s="39"/>
      <c r="FV7" s="39"/>
      <c r="FW7" s="32"/>
      <c r="FX7" s="32"/>
      <c r="FY7" s="32"/>
      <c r="FZ7" s="32"/>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row>
    <row r="8" spans="1:400" s="26" customFormat="1" ht="12.75" thickTop="1">
      <c r="A8" s="25"/>
      <c r="B8" s="30"/>
      <c r="C8" s="41"/>
      <c r="D8" s="41"/>
      <c r="E8" s="42"/>
      <c r="F8" s="42"/>
      <c r="G8" s="28"/>
      <c r="H8" s="36"/>
      <c r="J8" s="29"/>
      <c r="K8" s="30"/>
      <c r="L8" s="27"/>
      <c r="M8" s="27"/>
      <c r="N8" s="31" t="str">
        <f t="shared" si="0"/>
        <v/>
      </c>
      <c r="O8" s="31">
        <f ca="1">(MIN(OFFSET(F10,0,0,500,1))-WEEKDAY(MIN(OFFSET(F10,0,0,500,1)))+2)+7*N9</f>
        <v>42009</v>
      </c>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32"/>
      <c r="EN8" s="32"/>
      <c r="EO8" s="32"/>
      <c r="EP8" s="32"/>
      <c r="EQ8" s="43"/>
      <c r="ER8" s="43"/>
      <c r="ES8" s="43"/>
      <c r="ET8" s="43"/>
      <c r="EU8" s="43"/>
      <c r="EV8" s="43"/>
      <c r="EW8" s="43"/>
      <c r="EX8" s="43"/>
      <c r="EY8" s="43"/>
      <c r="EZ8" s="43"/>
      <c r="FA8" s="43"/>
      <c r="FB8" s="43"/>
      <c r="FC8" s="43"/>
      <c r="FF8" s="43"/>
      <c r="FG8" s="43"/>
      <c r="FH8" s="43"/>
      <c r="FI8" s="43"/>
      <c r="FJ8" s="43"/>
      <c r="FK8" s="43"/>
      <c r="FL8" s="43"/>
      <c r="FM8" s="43"/>
      <c r="FN8" s="43"/>
      <c r="FO8" s="43"/>
      <c r="FP8" s="43"/>
      <c r="FQ8" s="43"/>
      <c r="FR8" s="43"/>
      <c r="FS8" s="43"/>
      <c r="FT8" s="43"/>
      <c r="FU8" s="43"/>
      <c r="FV8" s="43"/>
      <c r="FW8" s="43"/>
      <c r="FX8" s="32"/>
      <c r="FY8" s="32"/>
      <c r="FZ8" s="32"/>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row>
    <row r="9" spans="1:400" s="52" customFormat="1" ht="12">
      <c r="A9" s="25"/>
      <c r="B9" s="8" t="s">
        <v>23</v>
      </c>
      <c r="C9" s="44" t="str">
        <f ca="1">P10&amp;" - "&amp;NP10</f>
        <v>01/05/15 - 01/04/16</v>
      </c>
      <c r="D9" s="44"/>
      <c r="E9" s="34"/>
      <c r="F9" s="10">
        <v>1</v>
      </c>
      <c r="G9" s="45"/>
      <c r="H9" s="46"/>
      <c r="I9" s="26"/>
      <c r="J9" s="47"/>
      <c r="K9" s="30"/>
      <c r="L9" s="36"/>
      <c r="M9" s="36"/>
      <c r="N9" s="48">
        <v>0</v>
      </c>
      <c r="O9" s="49">
        <f ca="1">IF(F9=1,O8,O8+231*(F9-1))</f>
        <v>42009</v>
      </c>
      <c r="P9" s="50">
        <f t="shared" ref="P9:CA9" ca="1" si="1">O9+1</f>
        <v>42010</v>
      </c>
      <c r="Q9" s="50">
        <f t="shared" ca="1" si="1"/>
        <v>42011</v>
      </c>
      <c r="R9" s="50">
        <f t="shared" ca="1" si="1"/>
        <v>42012</v>
      </c>
      <c r="S9" s="50">
        <f t="shared" ca="1" si="1"/>
        <v>42013</v>
      </c>
      <c r="T9" s="50">
        <f t="shared" ca="1" si="1"/>
        <v>42014</v>
      </c>
      <c r="U9" s="50">
        <f t="shared" ca="1" si="1"/>
        <v>42015</v>
      </c>
      <c r="V9" s="50">
        <f t="shared" ca="1" si="1"/>
        <v>42016</v>
      </c>
      <c r="W9" s="50">
        <f t="shared" ca="1" si="1"/>
        <v>42017</v>
      </c>
      <c r="X9" s="50">
        <f t="shared" ca="1" si="1"/>
        <v>42018</v>
      </c>
      <c r="Y9" s="50">
        <f t="shared" ca="1" si="1"/>
        <v>42019</v>
      </c>
      <c r="Z9" s="50">
        <f t="shared" ca="1" si="1"/>
        <v>42020</v>
      </c>
      <c r="AA9" s="50">
        <f t="shared" ca="1" si="1"/>
        <v>42021</v>
      </c>
      <c r="AB9" s="50">
        <f t="shared" ca="1" si="1"/>
        <v>42022</v>
      </c>
      <c r="AC9" s="50">
        <f t="shared" ca="1" si="1"/>
        <v>42023</v>
      </c>
      <c r="AD9" s="50">
        <f t="shared" ca="1" si="1"/>
        <v>42024</v>
      </c>
      <c r="AE9" s="50">
        <f t="shared" ca="1" si="1"/>
        <v>42025</v>
      </c>
      <c r="AF9" s="50">
        <f t="shared" ca="1" si="1"/>
        <v>42026</v>
      </c>
      <c r="AG9" s="50">
        <f t="shared" ca="1" si="1"/>
        <v>42027</v>
      </c>
      <c r="AH9" s="50">
        <f t="shared" ca="1" si="1"/>
        <v>42028</v>
      </c>
      <c r="AI9" s="50">
        <f t="shared" ca="1" si="1"/>
        <v>42029</v>
      </c>
      <c r="AJ9" s="50">
        <f t="shared" ca="1" si="1"/>
        <v>42030</v>
      </c>
      <c r="AK9" s="50">
        <f t="shared" ca="1" si="1"/>
        <v>42031</v>
      </c>
      <c r="AL9" s="50">
        <f t="shared" ca="1" si="1"/>
        <v>42032</v>
      </c>
      <c r="AM9" s="50">
        <f t="shared" ca="1" si="1"/>
        <v>42033</v>
      </c>
      <c r="AN9" s="50">
        <f t="shared" ca="1" si="1"/>
        <v>42034</v>
      </c>
      <c r="AO9" s="50">
        <f t="shared" ca="1" si="1"/>
        <v>42035</v>
      </c>
      <c r="AP9" s="50">
        <f t="shared" ca="1" si="1"/>
        <v>42036</v>
      </c>
      <c r="AQ9" s="50">
        <f t="shared" ca="1" si="1"/>
        <v>42037</v>
      </c>
      <c r="AR9" s="50">
        <f t="shared" ca="1" si="1"/>
        <v>42038</v>
      </c>
      <c r="AS9" s="50">
        <f t="shared" ca="1" si="1"/>
        <v>42039</v>
      </c>
      <c r="AT9" s="50">
        <f t="shared" ca="1" si="1"/>
        <v>42040</v>
      </c>
      <c r="AU9" s="50">
        <f t="shared" ca="1" si="1"/>
        <v>42041</v>
      </c>
      <c r="AV9" s="50">
        <f t="shared" ca="1" si="1"/>
        <v>42042</v>
      </c>
      <c r="AW9" s="50">
        <f t="shared" ca="1" si="1"/>
        <v>42043</v>
      </c>
      <c r="AX9" s="50">
        <f t="shared" ca="1" si="1"/>
        <v>42044</v>
      </c>
      <c r="AY9" s="50">
        <f t="shared" ca="1" si="1"/>
        <v>42045</v>
      </c>
      <c r="AZ9" s="50">
        <f t="shared" ca="1" si="1"/>
        <v>42046</v>
      </c>
      <c r="BA9" s="50">
        <f t="shared" ca="1" si="1"/>
        <v>42047</v>
      </c>
      <c r="BB9" s="50">
        <f t="shared" ca="1" si="1"/>
        <v>42048</v>
      </c>
      <c r="BC9" s="50">
        <f t="shared" ca="1" si="1"/>
        <v>42049</v>
      </c>
      <c r="BD9" s="50">
        <f t="shared" ca="1" si="1"/>
        <v>42050</v>
      </c>
      <c r="BE9" s="50">
        <f t="shared" ca="1" si="1"/>
        <v>42051</v>
      </c>
      <c r="BF9" s="50">
        <f t="shared" ca="1" si="1"/>
        <v>42052</v>
      </c>
      <c r="BG9" s="50">
        <f t="shared" ca="1" si="1"/>
        <v>42053</v>
      </c>
      <c r="BH9" s="50">
        <f t="shared" ca="1" si="1"/>
        <v>42054</v>
      </c>
      <c r="BI9" s="50">
        <f t="shared" ca="1" si="1"/>
        <v>42055</v>
      </c>
      <c r="BJ9" s="50">
        <f t="shared" ca="1" si="1"/>
        <v>42056</v>
      </c>
      <c r="BK9" s="50">
        <f t="shared" ca="1" si="1"/>
        <v>42057</v>
      </c>
      <c r="BL9" s="50">
        <f t="shared" ca="1" si="1"/>
        <v>42058</v>
      </c>
      <c r="BM9" s="50">
        <f t="shared" ca="1" si="1"/>
        <v>42059</v>
      </c>
      <c r="BN9" s="50">
        <f t="shared" ca="1" si="1"/>
        <v>42060</v>
      </c>
      <c r="BO9" s="50">
        <f t="shared" ca="1" si="1"/>
        <v>42061</v>
      </c>
      <c r="BP9" s="50">
        <f t="shared" ca="1" si="1"/>
        <v>42062</v>
      </c>
      <c r="BQ9" s="50">
        <f t="shared" ca="1" si="1"/>
        <v>42063</v>
      </c>
      <c r="BR9" s="50">
        <f t="shared" ca="1" si="1"/>
        <v>42064</v>
      </c>
      <c r="BS9" s="50">
        <f t="shared" ca="1" si="1"/>
        <v>42065</v>
      </c>
      <c r="BT9" s="50">
        <f t="shared" ca="1" si="1"/>
        <v>42066</v>
      </c>
      <c r="BU9" s="50">
        <f t="shared" ca="1" si="1"/>
        <v>42067</v>
      </c>
      <c r="BV9" s="50">
        <f t="shared" ca="1" si="1"/>
        <v>42068</v>
      </c>
      <c r="BW9" s="50">
        <f t="shared" ca="1" si="1"/>
        <v>42069</v>
      </c>
      <c r="BX9" s="50">
        <f t="shared" ca="1" si="1"/>
        <v>42070</v>
      </c>
      <c r="BY9" s="50">
        <f t="shared" ca="1" si="1"/>
        <v>42071</v>
      </c>
      <c r="BZ9" s="50">
        <f t="shared" ca="1" si="1"/>
        <v>42072</v>
      </c>
      <c r="CA9" s="50">
        <f t="shared" ca="1" si="1"/>
        <v>42073</v>
      </c>
      <c r="CB9" s="50">
        <f t="shared" ref="CB9:EM9" ca="1" si="2">CA9+1</f>
        <v>42074</v>
      </c>
      <c r="CC9" s="50">
        <f t="shared" ca="1" si="2"/>
        <v>42075</v>
      </c>
      <c r="CD9" s="50">
        <f t="shared" ca="1" si="2"/>
        <v>42076</v>
      </c>
      <c r="CE9" s="50">
        <f t="shared" ca="1" si="2"/>
        <v>42077</v>
      </c>
      <c r="CF9" s="50">
        <f t="shared" ca="1" si="2"/>
        <v>42078</v>
      </c>
      <c r="CG9" s="50">
        <f t="shared" ca="1" si="2"/>
        <v>42079</v>
      </c>
      <c r="CH9" s="50">
        <f t="shared" ca="1" si="2"/>
        <v>42080</v>
      </c>
      <c r="CI9" s="50">
        <f t="shared" ca="1" si="2"/>
        <v>42081</v>
      </c>
      <c r="CJ9" s="50">
        <f t="shared" ca="1" si="2"/>
        <v>42082</v>
      </c>
      <c r="CK9" s="50">
        <f t="shared" ca="1" si="2"/>
        <v>42083</v>
      </c>
      <c r="CL9" s="50">
        <f t="shared" ca="1" si="2"/>
        <v>42084</v>
      </c>
      <c r="CM9" s="50">
        <f t="shared" ca="1" si="2"/>
        <v>42085</v>
      </c>
      <c r="CN9" s="50">
        <f t="shared" ca="1" si="2"/>
        <v>42086</v>
      </c>
      <c r="CO9" s="50">
        <f t="shared" ca="1" si="2"/>
        <v>42087</v>
      </c>
      <c r="CP9" s="50">
        <f t="shared" ca="1" si="2"/>
        <v>42088</v>
      </c>
      <c r="CQ9" s="50">
        <f t="shared" ca="1" si="2"/>
        <v>42089</v>
      </c>
      <c r="CR9" s="50">
        <f t="shared" ca="1" si="2"/>
        <v>42090</v>
      </c>
      <c r="CS9" s="50">
        <f t="shared" ca="1" si="2"/>
        <v>42091</v>
      </c>
      <c r="CT9" s="50">
        <f t="shared" ca="1" si="2"/>
        <v>42092</v>
      </c>
      <c r="CU9" s="50">
        <f t="shared" ca="1" si="2"/>
        <v>42093</v>
      </c>
      <c r="CV9" s="50">
        <f t="shared" ca="1" si="2"/>
        <v>42094</v>
      </c>
      <c r="CW9" s="50">
        <f t="shared" ca="1" si="2"/>
        <v>42095</v>
      </c>
      <c r="CX9" s="50">
        <f t="shared" ca="1" si="2"/>
        <v>42096</v>
      </c>
      <c r="CY9" s="50">
        <f t="shared" ca="1" si="2"/>
        <v>42097</v>
      </c>
      <c r="CZ9" s="50">
        <f t="shared" ca="1" si="2"/>
        <v>42098</v>
      </c>
      <c r="DA9" s="50">
        <f t="shared" ca="1" si="2"/>
        <v>42099</v>
      </c>
      <c r="DB9" s="50">
        <f t="shared" ca="1" si="2"/>
        <v>42100</v>
      </c>
      <c r="DC9" s="50">
        <f t="shared" ca="1" si="2"/>
        <v>42101</v>
      </c>
      <c r="DD9" s="50">
        <f t="shared" ca="1" si="2"/>
        <v>42102</v>
      </c>
      <c r="DE9" s="50">
        <f t="shared" ca="1" si="2"/>
        <v>42103</v>
      </c>
      <c r="DF9" s="50">
        <f t="shared" ca="1" si="2"/>
        <v>42104</v>
      </c>
      <c r="DG9" s="50">
        <f t="shared" ca="1" si="2"/>
        <v>42105</v>
      </c>
      <c r="DH9" s="50">
        <f t="shared" ca="1" si="2"/>
        <v>42106</v>
      </c>
      <c r="DI9" s="50">
        <f t="shared" ca="1" si="2"/>
        <v>42107</v>
      </c>
      <c r="DJ9" s="50">
        <f t="shared" ca="1" si="2"/>
        <v>42108</v>
      </c>
      <c r="DK9" s="50">
        <f t="shared" ca="1" si="2"/>
        <v>42109</v>
      </c>
      <c r="DL9" s="50">
        <f t="shared" ca="1" si="2"/>
        <v>42110</v>
      </c>
      <c r="DM9" s="50">
        <f t="shared" ca="1" si="2"/>
        <v>42111</v>
      </c>
      <c r="DN9" s="50">
        <f t="shared" ca="1" si="2"/>
        <v>42112</v>
      </c>
      <c r="DO9" s="50">
        <f t="shared" ca="1" si="2"/>
        <v>42113</v>
      </c>
      <c r="DP9" s="50">
        <f t="shared" ca="1" si="2"/>
        <v>42114</v>
      </c>
      <c r="DQ9" s="50">
        <f t="shared" ca="1" si="2"/>
        <v>42115</v>
      </c>
      <c r="DR9" s="50">
        <f t="shared" ca="1" si="2"/>
        <v>42116</v>
      </c>
      <c r="DS9" s="50">
        <f t="shared" ca="1" si="2"/>
        <v>42117</v>
      </c>
      <c r="DT9" s="50">
        <f t="shared" ca="1" si="2"/>
        <v>42118</v>
      </c>
      <c r="DU9" s="50">
        <f t="shared" ca="1" si="2"/>
        <v>42119</v>
      </c>
      <c r="DV9" s="50">
        <f t="shared" ca="1" si="2"/>
        <v>42120</v>
      </c>
      <c r="DW9" s="50">
        <f t="shared" ca="1" si="2"/>
        <v>42121</v>
      </c>
      <c r="DX9" s="50">
        <f t="shared" ca="1" si="2"/>
        <v>42122</v>
      </c>
      <c r="DY9" s="50">
        <f t="shared" ca="1" si="2"/>
        <v>42123</v>
      </c>
      <c r="DZ9" s="50">
        <f t="shared" ca="1" si="2"/>
        <v>42124</v>
      </c>
      <c r="EA9" s="50">
        <f t="shared" ca="1" si="2"/>
        <v>42125</v>
      </c>
      <c r="EB9" s="50">
        <f t="shared" ca="1" si="2"/>
        <v>42126</v>
      </c>
      <c r="EC9" s="50">
        <f t="shared" ca="1" si="2"/>
        <v>42127</v>
      </c>
      <c r="ED9" s="50">
        <f t="shared" ca="1" si="2"/>
        <v>42128</v>
      </c>
      <c r="EE9" s="50">
        <f t="shared" ca="1" si="2"/>
        <v>42129</v>
      </c>
      <c r="EF9" s="50">
        <f t="shared" ca="1" si="2"/>
        <v>42130</v>
      </c>
      <c r="EG9" s="50">
        <f t="shared" ca="1" si="2"/>
        <v>42131</v>
      </c>
      <c r="EH9" s="50">
        <f t="shared" ca="1" si="2"/>
        <v>42132</v>
      </c>
      <c r="EI9" s="50">
        <f t="shared" ca="1" si="2"/>
        <v>42133</v>
      </c>
      <c r="EJ9" s="50">
        <f t="shared" ca="1" si="2"/>
        <v>42134</v>
      </c>
      <c r="EK9" s="50">
        <f t="shared" ca="1" si="2"/>
        <v>42135</v>
      </c>
      <c r="EL9" s="50">
        <f t="shared" ca="1" si="2"/>
        <v>42136</v>
      </c>
      <c r="EM9" s="50">
        <f t="shared" ca="1" si="2"/>
        <v>42137</v>
      </c>
      <c r="EN9" s="50">
        <f t="shared" ref="EN9:GY9" ca="1" si="3">EM9+1</f>
        <v>42138</v>
      </c>
      <c r="EO9" s="50">
        <f t="shared" ca="1" si="3"/>
        <v>42139</v>
      </c>
      <c r="EP9" s="50">
        <f t="shared" ca="1" si="3"/>
        <v>42140</v>
      </c>
      <c r="EQ9" s="50">
        <f t="shared" ca="1" si="3"/>
        <v>42141</v>
      </c>
      <c r="ER9" s="50">
        <f t="shared" ca="1" si="3"/>
        <v>42142</v>
      </c>
      <c r="ES9" s="50">
        <f t="shared" ca="1" si="3"/>
        <v>42143</v>
      </c>
      <c r="ET9" s="50">
        <f t="shared" ca="1" si="3"/>
        <v>42144</v>
      </c>
      <c r="EU9" s="50">
        <f t="shared" ca="1" si="3"/>
        <v>42145</v>
      </c>
      <c r="EV9" s="50">
        <f t="shared" ca="1" si="3"/>
        <v>42146</v>
      </c>
      <c r="EW9" s="50">
        <f t="shared" ca="1" si="3"/>
        <v>42147</v>
      </c>
      <c r="EX9" s="50">
        <f t="shared" ca="1" si="3"/>
        <v>42148</v>
      </c>
      <c r="EY9" s="50">
        <f t="shared" ca="1" si="3"/>
        <v>42149</v>
      </c>
      <c r="EZ9" s="50">
        <f t="shared" ca="1" si="3"/>
        <v>42150</v>
      </c>
      <c r="FA9" s="50">
        <f t="shared" ca="1" si="3"/>
        <v>42151</v>
      </c>
      <c r="FB9" s="50">
        <f t="shared" ca="1" si="3"/>
        <v>42152</v>
      </c>
      <c r="FC9" s="50">
        <f t="shared" ca="1" si="3"/>
        <v>42153</v>
      </c>
      <c r="FD9" s="51">
        <f t="shared" ca="1" si="3"/>
        <v>42154</v>
      </c>
      <c r="FE9" s="51">
        <f t="shared" ca="1" si="3"/>
        <v>42155</v>
      </c>
      <c r="FF9" s="50">
        <f t="shared" ca="1" si="3"/>
        <v>42156</v>
      </c>
      <c r="FG9" s="50">
        <f t="shared" ca="1" si="3"/>
        <v>42157</v>
      </c>
      <c r="FH9" s="50">
        <f t="shared" ca="1" si="3"/>
        <v>42158</v>
      </c>
      <c r="FI9" s="50">
        <f t="shared" ca="1" si="3"/>
        <v>42159</v>
      </c>
      <c r="FJ9" s="50">
        <f t="shared" ca="1" si="3"/>
        <v>42160</v>
      </c>
      <c r="FK9" s="50">
        <f t="shared" ca="1" si="3"/>
        <v>42161</v>
      </c>
      <c r="FL9" s="50">
        <f t="shared" ca="1" si="3"/>
        <v>42162</v>
      </c>
      <c r="FM9" s="50">
        <f t="shared" ca="1" si="3"/>
        <v>42163</v>
      </c>
      <c r="FN9" s="50">
        <f t="shared" ca="1" si="3"/>
        <v>42164</v>
      </c>
      <c r="FO9" s="50">
        <f t="shared" ca="1" si="3"/>
        <v>42165</v>
      </c>
      <c r="FP9" s="50">
        <f t="shared" ca="1" si="3"/>
        <v>42166</v>
      </c>
      <c r="FQ9" s="50">
        <f t="shared" ca="1" si="3"/>
        <v>42167</v>
      </c>
      <c r="FR9" s="50">
        <f t="shared" ca="1" si="3"/>
        <v>42168</v>
      </c>
      <c r="FS9" s="50">
        <f t="shared" ca="1" si="3"/>
        <v>42169</v>
      </c>
      <c r="FT9" s="50">
        <f t="shared" ca="1" si="3"/>
        <v>42170</v>
      </c>
      <c r="FU9" s="50">
        <f t="shared" ca="1" si="3"/>
        <v>42171</v>
      </c>
      <c r="FV9" s="50">
        <f t="shared" ca="1" si="3"/>
        <v>42172</v>
      </c>
      <c r="FW9" s="50">
        <f t="shared" ca="1" si="3"/>
        <v>42173</v>
      </c>
      <c r="FX9" s="50">
        <f t="shared" ca="1" si="3"/>
        <v>42174</v>
      </c>
      <c r="FY9" s="50">
        <f t="shared" ca="1" si="3"/>
        <v>42175</v>
      </c>
      <c r="FZ9" s="50">
        <f t="shared" ca="1" si="3"/>
        <v>42176</v>
      </c>
      <c r="GA9" s="50">
        <f t="shared" ca="1" si="3"/>
        <v>42177</v>
      </c>
      <c r="GB9" s="50">
        <f t="shared" ca="1" si="3"/>
        <v>42178</v>
      </c>
      <c r="GC9" s="50">
        <f t="shared" ca="1" si="3"/>
        <v>42179</v>
      </c>
      <c r="GD9" s="50">
        <f t="shared" ca="1" si="3"/>
        <v>42180</v>
      </c>
      <c r="GE9" s="50">
        <f t="shared" ca="1" si="3"/>
        <v>42181</v>
      </c>
      <c r="GF9" s="50">
        <f t="shared" ca="1" si="3"/>
        <v>42182</v>
      </c>
      <c r="GG9" s="50">
        <f t="shared" ca="1" si="3"/>
        <v>42183</v>
      </c>
      <c r="GH9" s="50">
        <f t="shared" ca="1" si="3"/>
        <v>42184</v>
      </c>
      <c r="GI9" s="50">
        <f t="shared" ca="1" si="3"/>
        <v>42185</v>
      </c>
      <c r="GJ9" s="50">
        <f t="shared" ca="1" si="3"/>
        <v>42186</v>
      </c>
      <c r="GK9" s="50">
        <f t="shared" ca="1" si="3"/>
        <v>42187</v>
      </c>
      <c r="GL9" s="50">
        <f t="shared" ca="1" si="3"/>
        <v>42188</v>
      </c>
      <c r="GM9" s="50">
        <f t="shared" ca="1" si="3"/>
        <v>42189</v>
      </c>
      <c r="GN9" s="50">
        <f t="shared" ca="1" si="3"/>
        <v>42190</v>
      </c>
      <c r="GO9" s="50">
        <f t="shared" ca="1" si="3"/>
        <v>42191</v>
      </c>
      <c r="GP9" s="50">
        <f t="shared" ca="1" si="3"/>
        <v>42192</v>
      </c>
      <c r="GQ9" s="50">
        <f t="shared" ca="1" si="3"/>
        <v>42193</v>
      </c>
      <c r="GR9" s="50">
        <f t="shared" ca="1" si="3"/>
        <v>42194</v>
      </c>
      <c r="GS9" s="50">
        <f t="shared" ca="1" si="3"/>
        <v>42195</v>
      </c>
      <c r="GT9" s="50">
        <f t="shared" ca="1" si="3"/>
        <v>42196</v>
      </c>
      <c r="GU9" s="50">
        <f t="shared" ca="1" si="3"/>
        <v>42197</v>
      </c>
      <c r="GV9" s="50">
        <f t="shared" ca="1" si="3"/>
        <v>42198</v>
      </c>
      <c r="GW9" s="50">
        <f t="shared" ca="1" si="3"/>
        <v>42199</v>
      </c>
      <c r="GX9" s="50">
        <f t="shared" ca="1" si="3"/>
        <v>42200</v>
      </c>
      <c r="GY9" s="50">
        <f t="shared" ca="1" si="3"/>
        <v>42201</v>
      </c>
      <c r="GZ9" s="50">
        <f t="shared" ref="GZ9:IS9" ca="1" si="4">GY9+1</f>
        <v>42202</v>
      </c>
      <c r="HA9" s="50">
        <f t="shared" ca="1" si="4"/>
        <v>42203</v>
      </c>
      <c r="HB9" s="50">
        <f t="shared" ca="1" si="4"/>
        <v>42204</v>
      </c>
      <c r="HC9" s="50">
        <f t="shared" ca="1" si="4"/>
        <v>42205</v>
      </c>
      <c r="HD9" s="50">
        <f t="shared" ca="1" si="4"/>
        <v>42206</v>
      </c>
      <c r="HE9" s="50">
        <f t="shared" ca="1" si="4"/>
        <v>42207</v>
      </c>
      <c r="HF9" s="50">
        <f t="shared" ca="1" si="4"/>
        <v>42208</v>
      </c>
      <c r="HG9" s="50">
        <f t="shared" ca="1" si="4"/>
        <v>42209</v>
      </c>
      <c r="HH9" s="50">
        <f t="shared" ca="1" si="4"/>
        <v>42210</v>
      </c>
      <c r="HI9" s="50">
        <f t="shared" ca="1" si="4"/>
        <v>42211</v>
      </c>
      <c r="HJ9" s="50">
        <f t="shared" ca="1" si="4"/>
        <v>42212</v>
      </c>
      <c r="HK9" s="50">
        <f t="shared" ca="1" si="4"/>
        <v>42213</v>
      </c>
      <c r="HL9" s="50">
        <f t="shared" ca="1" si="4"/>
        <v>42214</v>
      </c>
      <c r="HM9" s="50">
        <f t="shared" ca="1" si="4"/>
        <v>42215</v>
      </c>
      <c r="HN9" s="50">
        <f t="shared" ca="1" si="4"/>
        <v>42216</v>
      </c>
      <c r="HO9" s="50">
        <f t="shared" ca="1" si="4"/>
        <v>42217</v>
      </c>
      <c r="HP9" s="50">
        <f t="shared" ca="1" si="4"/>
        <v>42218</v>
      </c>
      <c r="HQ9" s="50">
        <f t="shared" ca="1" si="4"/>
        <v>42219</v>
      </c>
      <c r="HR9" s="50">
        <f t="shared" ca="1" si="4"/>
        <v>42220</v>
      </c>
      <c r="HS9" s="50">
        <f t="shared" ca="1" si="4"/>
        <v>42221</v>
      </c>
      <c r="HT9" s="50">
        <f t="shared" ca="1" si="4"/>
        <v>42222</v>
      </c>
      <c r="HU9" s="50">
        <f t="shared" ca="1" si="4"/>
        <v>42223</v>
      </c>
      <c r="HV9" s="50">
        <f t="shared" ca="1" si="4"/>
        <v>42224</v>
      </c>
      <c r="HW9" s="50">
        <f t="shared" ca="1" si="4"/>
        <v>42225</v>
      </c>
      <c r="HX9" s="50">
        <f t="shared" ca="1" si="4"/>
        <v>42226</v>
      </c>
      <c r="HY9" s="50">
        <f t="shared" ca="1" si="4"/>
        <v>42227</v>
      </c>
      <c r="HZ9" s="50">
        <f t="shared" ca="1" si="4"/>
        <v>42228</v>
      </c>
      <c r="IA9" s="50">
        <f t="shared" ca="1" si="4"/>
        <v>42229</v>
      </c>
      <c r="IB9" s="50">
        <f t="shared" ca="1" si="4"/>
        <v>42230</v>
      </c>
      <c r="IC9" s="50">
        <f t="shared" ca="1" si="4"/>
        <v>42231</v>
      </c>
      <c r="ID9" s="50">
        <f t="shared" ca="1" si="4"/>
        <v>42232</v>
      </c>
      <c r="IE9" s="50">
        <f t="shared" ca="1" si="4"/>
        <v>42233</v>
      </c>
      <c r="IF9" s="50">
        <f t="shared" ca="1" si="4"/>
        <v>42234</v>
      </c>
      <c r="IG9" s="50">
        <f t="shared" ca="1" si="4"/>
        <v>42235</v>
      </c>
      <c r="IH9" s="50">
        <f t="shared" ca="1" si="4"/>
        <v>42236</v>
      </c>
      <c r="II9" s="50">
        <f t="shared" ca="1" si="4"/>
        <v>42237</v>
      </c>
      <c r="IJ9" s="50">
        <f t="shared" ca="1" si="4"/>
        <v>42238</v>
      </c>
      <c r="IK9" s="50">
        <f t="shared" ca="1" si="4"/>
        <v>42239</v>
      </c>
      <c r="IL9" s="50">
        <f t="shared" ca="1" si="4"/>
        <v>42240</v>
      </c>
      <c r="IM9" s="50">
        <f t="shared" ca="1" si="4"/>
        <v>42241</v>
      </c>
      <c r="IN9" s="50">
        <f t="shared" ca="1" si="4"/>
        <v>42242</v>
      </c>
      <c r="IO9" s="50">
        <f t="shared" ca="1" si="4"/>
        <v>42243</v>
      </c>
      <c r="IP9" s="50">
        <f t="shared" ca="1" si="4"/>
        <v>42244</v>
      </c>
      <c r="IQ9" s="50">
        <f t="shared" ca="1" si="4"/>
        <v>42245</v>
      </c>
      <c r="IR9" s="50">
        <f t="shared" ca="1" si="4"/>
        <v>42246</v>
      </c>
      <c r="IS9" s="50">
        <f t="shared" ca="1" si="4"/>
        <v>42247</v>
      </c>
      <c r="IT9" s="50">
        <f t="shared" ref="IT9" ca="1" si="5">IS9+1</f>
        <v>42248</v>
      </c>
      <c r="IU9" s="50">
        <f t="shared" ref="IU9" ca="1" si="6">IT9+1</f>
        <v>42249</v>
      </c>
      <c r="IV9" s="50">
        <f t="shared" ref="IV9" ca="1" si="7">IU9+1</f>
        <v>42250</v>
      </c>
      <c r="IW9" s="50">
        <f t="shared" ref="IW9" ca="1" si="8">IV9+1</f>
        <v>42251</v>
      </c>
      <c r="IX9" s="50">
        <f t="shared" ref="IX9" ca="1" si="9">IW9+1</f>
        <v>42252</v>
      </c>
      <c r="IY9" s="50">
        <f t="shared" ref="IY9" ca="1" si="10">IX9+1</f>
        <v>42253</v>
      </c>
      <c r="IZ9" s="50">
        <f t="shared" ref="IZ9" ca="1" si="11">IY9+1</f>
        <v>42254</v>
      </c>
      <c r="JA9" s="50">
        <f t="shared" ref="JA9" ca="1" si="12">IZ9+1</f>
        <v>42255</v>
      </c>
      <c r="JB9" s="50">
        <f t="shared" ref="JB9" ca="1" si="13">JA9+1</f>
        <v>42256</v>
      </c>
      <c r="JC9" s="50">
        <f t="shared" ref="JC9" ca="1" si="14">JB9+1</f>
        <v>42257</v>
      </c>
      <c r="JD9" s="50">
        <f t="shared" ref="JD9" ca="1" si="15">JC9+1</f>
        <v>42258</v>
      </c>
      <c r="JE9" s="50">
        <f t="shared" ref="JE9" ca="1" si="16">JD9+1</f>
        <v>42259</v>
      </c>
      <c r="JF9" s="50">
        <f t="shared" ref="JF9" ca="1" si="17">JE9+1</f>
        <v>42260</v>
      </c>
      <c r="JG9" s="50">
        <f t="shared" ref="JG9" ca="1" si="18">JF9+1</f>
        <v>42261</v>
      </c>
      <c r="JH9" s="50">
        <f t="shared" ref="JH9" ca="1" si="19">JG9+1</f>
        <v>42262</v>
      </c>
      <c r="JI9" s="50">
        <f t="shared" ref="JI9" ca="1" si="20">JH9+1</f>
        <v>42263</v>
      </c>
      <c r="JJ9" s="50">
        <f t="shared" ref="JJ9" ca="1" si="21">JI9+1</f>
        <v>42264</v>
      </c>
      <c r="JK9" s="50">
        <f t="shared" ref="JK9" ca="1" si="22">JJ9+1</f>
        <v>42265</v>
      </c>
      <c r="JL9" s="50">
        <f t="shared" ref="JL9" ca="1" si="23">JK9+1</f>
        <v>42266</v>
      </c>
      <c r="JM9" s="50">
        <f t="shared" ref="JM9" ca="1" si="24">JL9+1</f>
        <v>42267</v>
      </c>
      <c r="JN9" s="50">
        <f t="shared" ref="JN9" ca="1" si="25">JM9+1</f>
        <v>42268</v>
      </c>
      <c r="JO9" s="50">
        <f t="shared" ref="JO9" ca="1" si="26">JN9+1</f>
        <v>42269</v>
      </c>
      <c r="JP9" s="50">
        <f t="shared" ref="JP9" ca="1" si="27">JO9+1</f>
        <v>42270</v>
      </c>
      <c r="JQ9" s="50">
        <f t="shared" ref="JQ9" ca="1" si="28">JP9+1</f>
        <v>42271</v>
      </c>
      <c r="JR9" s="50">
        <f t="shared" ref="JR9" ca="1" si="29">JQ9+1</f>
        <v>42272</v>
      </c>
      <c r="JS9" s="50">
        <f t="shared" ref="JS9" ca="1" si="30">JR9+1</f>
        <v>42273</v>
      </c>
      <c r="JT9" s="50">
        <f t="shared" ref="JT9" ca="1" si="31">JS9+1</f>
        <v>42274</v>
      </c>
      <c r="JU9" s="50">
        <f t="shared" ref="JU9" ca="1" si="32">JT9+1</f>
        <v>42275</v>
      </c>
      <c r="JV9" s="50">
        <f t="shared" ref="JV9" ca="1" si="33">JU9+1</f>
        <v>42276</v>
      </c>
      <c r="JW9" s="50">
        <f t="shared" ref="JW9" ca="1" si="34">JV9+1</f>
        <v>42277</v>
      </c>
      <c r="JX9" s="50">
        <f t="shared" ref="JX9" ca="1" si="35">JW9+1</f>
        <v>42278</v>
      </c>
      <c r="JY9" s="50">
        <f t="shared" ref="JY9" ca="1" si="36">JX9+1</f>
        <v>42279</v>
      </c>
      <c r="JZ9" s="50">
        <f t="shared" ref="JZ9" ca="1" si="37">JY9+1</f>
        <v>42280</v>
      </c>
      <c r="KA9" s="50">
        <f t="shared" ref="KA9" ca="1" si="38">JZ9+1</f>
        <v>42281</v>
      </c>
      <c r="KB9" s="50">
        <f t="shared" ref="KB9" ca="1" si="39">KA9+1</f>
        <v>42282</v>
      </c>
      <c r="KC9" s="50">
        <f t="shared" ref="KC9" ca="1" si="40">KB9+1</f>
        <v>42283</v>
      </c>
      <c r="KD9" s="50">
        <f t="shared" ref="KD9" ca="1" si="41">KC9+1</f>
        <v>42284</v>
      </c>
      <c r="KE9" s="50">
        <f t="shared" ref="KE9" ca="1" si="42">KD9+1</f>
        <v>42285</v>
      </c>
      <c r="KF9" s="50">
        <f t="shared" ref="KF9" ca="1" si="43">KE9+1</f>
        <v>42286</v>
      </c>
      <c r="KG9" s="50">
        <f t="shared" ref="KG9" ca="1" si="44">KF9+1</f>
        <v>42287</v>
      </c>
      <c r="KH9" s="50">
        <f t="shared" ref="KH9" ca="1" si="45">KG9+1</f>
        <v>42288</v>
      </c>
      <c r="KI9" s="50">
        <f t="shared" ref="KI9" ca="1" si="46">KH9+1</f>
        <v>42289</v>
      </c>
      <c r="KJ9" s="50">
        <f t="shared" ref="KJ9" ca="1" si="47">KI9+1</f>
        <v>42290</v>
      </c>
      <c r="KK9" s="50">
        <f t="shared" ref="KK9" ca="1" si="48">KJ9+1</f>
        <v>42291</v>
      </c>
      <c r="KL9" s="50">
        <f t="shared" ref="KL9" ca="1" si="49">KK9+1</f>
        <v>42292</v>
      </c>
      <c r="KM9" s="50">
        <f t="shared" ref="KM9" ca="1" si="50">KL9+1</f>
        <v>42293</v>
      </c>
      <c r="KN9" s="50">
        <f t="shared" ref="KN9" ca="1" si="51">KM9+1</f>
        <v>42294</v>
      </c>
      <c r="KO9" s="50">
        <f t="shared" ref="KO9" ca="1" si="52">KN9+1</f>
        <v>42295</v>
      </c>
      <c r="KP9" s="50">
        <f t="shared" ref="KP9" ca="1" si="53">KO9+1</f>
        <v>42296</v>
      </c>
      <c r="KQ9" s="50">
        <f t="shared" ref="KQ9" ca="1" si="54">KP9+1</f>
        <v>42297</v>
      </c>
      <c r="KR9" s="50">
        <f t="shared" ref="KR9" ca="1" si="55">KQ9+1</f>
        <v>42298</v>
      </c>
      <c r="KS9" s="50">
        <f t="shared" ref="KS9" ca="1" si="56">KR9+1</f>
        <v>42299</v>
      </c>
      <c r="KT9" s="50">
        <f t="shared" ref="KT9" ca="1" si="57">KS9+1</f>
        <v>42300</v>
      </c>
      <c r="KU9" s="50">
        <f t="shared" ref="KU9" ca="1" si="58">KT9+1</f>
        <v>42301</v>
      </c>
      <c r="KV9" s="50">
        <f t="shared" ref="KV9" ca="1" si="59">KU9+1</f>
        <v>42302</v>
      </c>
      <c r="KW9" s="50">
        <f t="shared" ref="KW9" ca="1" si="60">KV9+1</f>
        <v>42303</v>
      </c>
      <c r="KX9" s="50">
        <f t="shared" ref="KX9" ca="1" si="61">KW9+1</f>
        <v>42304</v>
      </c>
      <c r="KY9" s="50">
        <f t="shared" ref="KY9" ca="1" si="62">KX9+1</f>
        <v>42305</v>
      </c>
      <c r="KZ9" s="50">
        <f t="shared" ref="KZ9" ca="1" si="63">KY9+1</f>
        <v>42306</v>
      </c>
      <c r="LA9" s="50">
        <f t="shared" ref="LA9" ca="1" si="64">KZ9+1</f>
        <v>42307</v>
      </c>
      <c r="LB9" s="50">
        <f t="shared" ref="LB9" ca="1" si="65">LA9+1</f>
        <v>42308</v>
      </c>
      <c r="LC9" s="50">
        <f t="shared" ref="LC9" ca="1" si="66">LB9+1</f>
        <v>42309</v>
      </c>
      <c r="LD9" s="50">
        <f t="shared" ref="LD9" ca="1" si="67">LC9+1</f>
        <v>42310</v>
      </c>
      <c r="LE9" s="50">
        <f t="shared" ref="LE9" ca="1" si="68">LD9+1</f>
        <v>42311</v>
      </c>
      <c r="LF9" s="50">
        <f t="shared" ref="LF9" ca="1" si="69">LE9+1</f>
        <v>42312</v>
      </c>
      <c r="LG9" s="50">
        <f t="shared" ref="LG9" ca="1" si="70">LF9+1</f>
        <v>42313</v>
      </c>
      <c r="LH9" s="50">
        <f t="shared" ref="LH9" ca="1" si="71">LG9+1</f>
        <v>42314</v>
      </c>
      <c r="LI9" s="50">
        <f t="shared" ref="LI9" ca="1" si="72">LH9+1</f>
        <v>42315</v>
      </c>
      <c r="LJ9" s="50">
        <f t="shared" ref="LJ9" ca="1" si="73">LI9+1</f>
        <v>42316</v>
      </c>
      <c r="LK9" s="50">
        <f t="shared" ref="LK9" ca="1" si="74">LJ9+1</f>
        <v>42317</v>
      </c>
      <c r="LL9" s="50">
        <f t="shared" ref="LL9" ca="1" si="75">LK9+1</f>
        <v>42318</v>
      </c>
      <c r="LM9" s="50">
        <f t="shared" ref="LM9" ca="1" si="76">LL9+1</f>
        <v>42319</v>
      </c>
      <c r="LN9" s="50">
        <f t="shared" ref="LN9" ca="1" si="77">LM9+1</f>
        <v>42320</v>
      </c>
      <c r="LO9" s="50">
        <f t="shared" ref="LO9" ca="1" si="78">LN9+1</f>
        <v>42321</v>
      </c>
      <c r="LP9" s="50">
        <f t="shared" ref="LP9" ca="1" si="79">LO9+1</f>
        <v>42322</v>
      </c>
      <c r="LQ9" s="50">
        <f t="shared" ref="LQ9" ca="1" si="80">LP9+1</f>
        <v>42323</v>
      </c>
      <c r="LR9" s="50">
        <f t="shared" ref="LR9" ca="1" si="81">LQ9+1</f>
        <v>42324</v>
      </c>
      <c r="LS9" s="50">
        <f t="shared" ref="LS9" ca="1" si="82">LR9+1</f>
        <v>42325</v>
      </c>
      <c r="LT9" s="50">
        <f t="shared" ref="LT9" ca="1" si="83">LS9+1</f>
        <v>42326</v>
      </c>
      <c r="LU9" s="50">
        <f t="shared" ref="LU9" ca="1" si="84">LT9+1</f>
        <v>42327</v>
      </c>
      <c r="LV9" s="50">
        <f t="shared" ref="LV9" ca="1" si="85">LU9+1</f>
        <v>42328</v>
      </c>
      <c r="LW9" s="50">
        <f t="shared" ref="LW9" ca="1" si="86">LV9+1</f>
        <v>42329</v>
      </c>
      <c r="LX9" s="50">
        <f t="shared" ref="LX9" ca="1" si="87">LW9+1</f>
        <v>42330</v>
      </c>
      <c r="LY9" s="50">
        <f t="shared" ref="LY9" ca="1" si="88">LX9+1</f>
        <v>42331</v>
      </c>
      <c r="LZ9" s="50">
        <f t="shared" ref="LZ9" ca="1" si="89">LY9+1</f>
        <v>42332</v>
      </c>
      <c r="MA9" s="50">
        <f t="shared" ref="MA9" ca="1" si="90">LZ9+1</f>
        <v>42333</v>
      </c>
      <c r="MB9" s="50">
        <f t="shared" ref="MB9" ca="1" si="91">MA9+1</f>
        <v>42334</v>
      </c>
      <c r="MC9" s="50">
        <f t="shared" ref="MC9" ca="1" si="92">MB9+1</f>
        <v>42335</v>
      </c>
      <c r="MD9" s="50">
        <f t="shared" ref="MD9" ca="1" si="93">MC9+1</f>
        <v>42336</v>
      </c>
      <c r="ME9" s="50">
        <f t="shared" ref="ME9" ca="1" si="94">MD9+1</f>
        <v>42337</v>
      </c>
      <c r="MF9" s="50">
        <f t="shared" ref="MF9" ca="1" si="95">ME9+1</f>
        <v>42338</v>
      </c>
      <c r="MG9" s="50">
        <f t="shared" ref="MG9" ca="1" si="96">MF9+1</f>
        <v>42339</v>
      </c>
      <c r="MH9" s="50">
        <f t="shared" ref="MH9" ca="1" si="97">MG9+1</f>
        <v>42340</v>
      </c>
      <c r="MI9" s="50">
        <f t="shared" ref="MI9" ca="1" si="98">MH9+1</f>
        <v>42341</v>
      </c>
      <c r="MJ9" s="50">
        <f t="shared" ref="MJ9" ca="1" si="99">MI9+1</f>
        <v>42342</v>
      </c>
      <c r="MK9" s="50">
        <f t="shared" ref="MK9" ca="1" si="100">MJ9+1</f>
        <v>42343</v>
      </c>
      <c r="ML9" s="50">
        <f t="shared" ref="ML9" ca="1" si="101">MK9+1</f>
        <v>42344</v>
      </c>
      <c r="MM9" s="50">
        <f t="shared" ref="MM9" ca="1" si="102">ML9+1</f>
        <v>42345</v>
      </c>
      <c r="MN9" s="50">
        <f t="shared" ref="MN9" ca="1" si="103">MM9+1</f>
        <v>42346</v>
      </c>
      <c r="MO9" s="50">
        <f t="shared" ref="MO9" ca="1" si="104">MN9+1</f>
        <v>42347</v>
      </c>
      <c r="MP9" s="50">
        <f t="shared" ref="MP9" ca="1" si="105">MO9+1</f>
        <v>42348</v>
      </c>
      <c r="MQ9" s="50">
        <f t="shared" ref="MQ9" ca="1" si="106">MP9+1</f>
        <v>42349</v>
      </c>
      <c r="MR9" s="50">
        <f t="shared" ref="MR9" ca="1" si="107">MQ9+1</f>
        <v>42350</v>
      </c>
      <c r="MS9" s="50">
        <f t="shared" ref="MS9" ca="1" si="108">MR9+1</f>
        <v>42351</v>
      </c>
      <c r="MT9" s="50">
        <f t="shared" ref="MT9" ca="1" si="109">MS9+1</f>
        <v>42352</v>
      </c>
      <c r="MU9" s="50">
        <f t="shared" ref="MU9" ca="1" si="110">MT9+1</f>
        <v>42353</v>
      </c>
      <c r="MV9" s="50">
        <f t="shared" ref="MV9" ca="1" si="111">MU9+1</f>
        <v>42354</v>
      </c>
      <c r="MW9" s="50">
        <f t="shared" ref="MW9" ca="1" si="112">MV9+1</f>
        <v>42355</v>
      </c>
      <c r="MX9" s="50">
        <f t="shared" ref="MX9" ca="1" si="113">MW9+1</f>
        <v>42356</v>
      </c>
      <c r="MY9" s="50">
        <f t="shared" ref="MY9" ca="1" si="114">MX9+1</f>
        <v>42357</v>
      </c>
      <c r="MZ9" s="50">
        <f t="shared" ref="MZ9" ca="1" si="115">MY9+1</f>
        <v>42358</v>
      </c>
      <c r="NA9" s="50">
        <f t="shared" ref="NA9" ca="1" si="116">MZ9+1</f>
        <v>42359</v>
      </c>
      <c r="NB9" s="50">
        <f t="shared" ref="NB9" ca="1" si="117">NA9+1</f>
        <v>42360</v>
      </c>
      <c r="NC9" s="50">
        <f t="shared" ref="NC9" ca="1" si="118">NB9+1</f>
        <v>42361</v>
      </c>
      <c r="ND9" s="50">
        <f t="shared" ref="ND9" ca="1" si="119">NC9+1</f>
        <v>42362</v>
      </c>
      <c r="NE9" s="50">
        <f t="shared" ref="NE9" ca="1" si="120">ND9+1</f>
        <v>42363</v>
      </c>
      <c r="NF9" s="50">
        <f t="shared" ref="NF9" ca="1" si="121">NE9+1</f>
        <v>42364</v>
      </c>
      <c r="NG9" s="50">
        <f t="shared" ref="NG9" ca="1" si="122">NF9+1</f>
        <v>42365</v>
      </c>
      <c r="NH9" s="50">
        <f t="shared" ref="NH9" ca="1" si="123">NG9+1</f>
        <v>42366</v>
      </c>
      <c r="NI9" s="50">
        <f t="shared" ref="NI9" ca="1" si="124">NH9+1</f>
        <v>42367</v>
      </c>
      <c r="NJ9" s="50">
        <f t="shared" ref="NJ9" ca="1" si="125">NI9+1</f>
        <v>42368</v>
      </c>
      <c r="NK9" s="50">
        <f t="shared" ref="NK9" ca="1" si="126">NJ9+1</f>
        <v>42369</v>
      </c>
      <c r="NL9" s="50">
        <f t="shared" ref="NL9" ca="1" si="127">NK9+1</f>
        <v>42370</v>
      </c>
      <c r="NM9" s="50">
        <f t="shared" ref="NM9" ca="1" si="128">NL9+1</f>
        <v>42371</v>
      </c>
      <c r="NN9" s="50">
        <f t="shared" ref="NN9" ca="1" si="129">NM9+1</f>
        <v>42372</v>
      </c>
      <c r="NO9" s="50">
        <f t="shared" ref="NO9" ca="1" si="130">NN9+1</f>
        <v>42373</v>
      </c>
      <c r="NP9" s="50">
        <f t="shared" ref="NP9" ca="1" si="131">NO9+1</f>
        <v>42374</v>
      </c>
      <c r="NQ9" s="50">
        <f t="shared" ref="NQ9" ca="1" si="132">NP9+1</f>
        <v>42375</v>
      </c>
      <c r="NR9" s="50">
        <f t="shared" ref="NR9" ca="1" si="133">NQ9+1</f>
        <v>42376</v>
      </c>
      <c r="NS9" s="50">
        <f t="shared" ref="NS9" ca="1" si="134">NR9+1</f>
        <v>42377</v>
      </c>
      <c r="NT9" s="50">
        <f t="shared" ref="NT9" ca="1" si="135">NS9+1</f>
        <v>42378</v>
      </c>
      <c r="NU9" s="50">
        <f t="shared" ref="NU9" ca="1" si="136">NT9+1</f>
        <v>42379</v>
      </c>
      <c r="NV9" s="50">
        <f t="shared" ref="NV9" ca="1" si="137">NU9+1</f>
        <v>42380</v>
      </c>
      <c r="NW9" s="50">
        <f t="shared" ref="NW9" ca="1" si="138">NV9+1</f>
        <v>42381</v>
      </c>
      <c r="NX9" s="50">
        <f t="shared" ref="NX9" ca="1" si="139">NW9+1</f>
        <v>42382</v>
      </c>
      <c r="NY9" s="50">
        <f t="shared" ref="NY9" ca="1" si="140">NX9+1</f>
        <v>42383</v>
      </c>
      <c r="NZ9" s="50">
        <f t="shared" ref="NZ9" ca="1" si="141">NY9+1</f>
        <v>42384</v>
      </c>
      <c r="OA9" s="50">
        <f t="shared" ref="OA9" ca="1" si="142">NZ9+1</f>
        <v>42385</v>
      </c>
      <c r="OB9" s="50">
        <f t="shared" ref="OB9" ca="1" si="143">OA9+1</f>
        <v>42386</v>
      </c>
      <c r="OC9" s="50">
        <f t="shared" ref="OC9" ca="1" si="144">OB9+1</f>
        <v>42387</v>
      </c>
    </row>
    <row r="10" spans="1:400" s="53" customFormat="1" ht="48" customHeight="1" thickBot="1">
      <c r="A10" s="21" t="s">
        <v>3</v>
      </c>
      <c r="B10" s="21" t="s">
        <v>25</v>
      </c>
      <c r="C10" s="21" t="s">
        <v>57</v>
      </c>
      <c r="D10" s="21" t="s">
        <v>60</v>
      </c>
      <c r="E10" s="22" t="s">
        <v>28</v>
      </c>
      <c r="F10" s="22" t="s">
        <v>26</v>
      </c>
      <c r="G10" s="22" t="s">
        <v>29</v>
      </c>
      <c r="H10" s="23" t="s">
        <v>27</v>
      </c>
      <c r="I10" s="22" t="s">
        <v>24</v>
      </c>
      <c r="J10" s="22" t="s">
        <v>4</v>
      </c>
      <c r="K10" s="23" t="s">
        <v>31</v>
      </c>
      <c r="L10" s="23" t="s">
        <v>32</v>
      </c>
      <c r="M10" s="23" t="s">
        <v>30</v>
      </c>
      <c r="N10" s="23" t="s">
        <v>33</v>
      </c>
      <c r="O10" s="23" t="s">
        <v>5</v>
      </c>
      <c r="P10" s="122" t="str">
        <f ca="1">TEXT(O9,"mm/dd/yy")</f>
        <v>01/05/15</v>
      </c>
      <c r="Q10" s="123"/>
      <c r="R10" s="123"/>
      <c r="S10" s="123"/>
      <c r="T10" s="123"/>
      <c r="U10" s="123"/>
      <c r="V10" s="123"/>
      <c r="W10" s="120" t="str">
        <f ca="1">TEXT(V9,"mm/dd/yy")</f>
        <v>01/12/15</v>
      </c>
      <c r="X10" s="121"/>
      <c r="Y10" s="121"/>
      <c r="Z10" s="121"/>
      <c r="AA10" s="121"/>
      <c r="AB10" s="121"/>
      <c r="AC10" s="121"/>
      <c r="AD10" s="120" t="str">
        <f ca="1">TEXT(AC9,"mm/dd/yy")</f>
        <v>01/19/15</v>
      </c>
      <c r="AE10" s="121"/>
      <c r="AF10" s="121"/>
      <c r="AG10" s="121"/>
      <c r="AH10" s="121"/>
      <c r="AI10" s="121"/>
      <c r="AJ10" s="121"/>
      <c r="AK10" s="120" t="str">
        <f ca="1">TEXT(AJ9,"mm/dd/yy")</f>
        <v>01/26/15</v>
      </c>
      <c r="AL10" s="121"/>
      <c r="AM10" s="121"/>
      <c r="AN10" s="121"/>
      <c r="AO10" s="121"/>
      <c r="AP10" s="121"/>
      <c r="AQ10" s="121"/>
      <c r="AR10" s="120" t="str">
        <f ca="1">TEXT(AQ9,"mm/dd/yy")</f>
        <v>02/02/15</v>
      </c>
      <c r="AS10" s="121"/>
      <c r="AT10" s="121"/>
      <c r="AU10" s="121"/>
      <c r="AV10" s="121"/>
      <c r="AW10" s="121"/>
      <c r="AX10" s="121"/>
      <c r="AY10" s="120" t="str">
        <f ca="1">TEXT(AX9,"mm/dd/yy")</f>
        <v>02/09/15</v>
      </c>
      <c r="AZ10" s="121"/>
      <c r="BA10" s="121"/>
      <c r="BB10" s="121"/>
      <c r="BC10" s="121"/>
      <c r="BD10" s="121"/>
      <c r="BE10" s="121"/>
      <c r="BF10" s="120" t="str">
        <f ca="1">TEXT(BE9,"mm/dd/yy")</f>
        <v>02/16/15</v>
      </c>
      <c r="BG10" s="121"/>
      <c r="BH10" s="121"/>
      <c r="BI10" s="121"/>
      <c r="BJ10" s="121"/>
      <c r="BK10" s="121"/>
      <c r="BL10" s="121"/>
      <c r="BM10" s="120" t="str">
        <f ca="1">TEXT(BL9,"mm/dd/yy")</f>
        <v>02/23/15</v>
      </c>
      <c r="BN10" s="121"/>
      <c r="BO10" s="121"/>
      <c r="BP10" s="121"/>
      <c r="BQ10" s="121"/>
      <c r="BR10" s="121"/>
      <c r="BS10" s="121"/>
      <c r="BT10" s="120" t="str">
        <f ca="1">TEXT(BS9,"mm/dd/yy")</f>
        <v>03/02/15</v>
      </c>
      <c r="BU10" s="121"/>
      <c r="BV10" s="121"/>
      <c r="BW10" s="121"/>
      <c r="BX10" s="121"/>
      <c r="BY10" s="121"/>
      <c r="BZ10" s="121"/>
      <c r="CA10" s="120" t="str">
        <f ca="1">TEXT(BZ9,"mm/dd/yy")</f>
        <v>03/09/15</v>
      </c>
      <c r="CB10" s="121"/>
      <c r="CC10" s="121"/>
      <c r="CD10" s="121"/>
      <c r="CE10" s="121"/>
      <c r="CF10" s="121"/>
      <c r="CG10" s="121"/>
      <c r="CH10" s="120" t="str">
        <f ca="1">TEXT(CG9,"mm/dd/yy")</f>
        <v>03/16/15</v>
      </c>
      <c r="CI10" s="121"/>
      <c r="CJ10" s="121"/>
      <c r="CK10" s="121"/>
      <c r="CL10" s="121"/>
      <c r="CM10" s="121"/>
      <c r="CN10" s="121"/>
      <c r="CO10" s="120" t="str">
        <f ca="1">TEXT(CN9,"mm/dd/yy")</f>
        <v>03/23/15</v>
      </c>
      <c r="CP10" s="121"/>
      <c r="CQ10" s="121"/>
      <c r="CR10" s="121"/>
      <c r="CS10" s="121"/>
      <c r="CT10" s="121"/>
      <c r="CU10" s="121"/>
      <c r="CV10" s="120" t="str">
        <f ca="1">TEXT(CU9,"mm/dd/yy")</f>
        <v>03/30/15</v>
      </c>
      <c r="CW10" s="121"/>
      <c r="CX10" s="121"/>
      <c r="CY10" s="121"/>
      <c r="CZ10" s="121"/>
      <c r="DA10" s="121"/>
      <c r="DB10" s="121"/>
      <c r="DC10" s="120" t="str">
        <f ca="1">TEXT(DB9,"mm/dd/yy")</f>
        <v>04/06/15</v>
      </c>
      <c r="DD10" s="121"/>
      <c r="DE10" s="121"/>
      <c r="DF10" s="121"/>
      <c r="DG10" s="121"/>
      <c r="DH10" s="121"/>
      <c r="DI10" s="121"/>
      <c r="DJ10" s="120" t="str">
        <f ca="1">TEXT(DI9,"mm/dd/yy")</f>
        <v>04/13/15</v>
      </c>
      <c r="DK10" s="121"/>
      <c r="DL10" s="121"/>
      <c r="DM10" s="121"/>
      <c r="DN10" s="121"/>
      <c r="DO10" s="121"/>
      <c r="DP10" s="121"/>
      <c r="DQ10" s="120" t="str">
        <f ca="1">TEXT(DP9,"mm/dd/yy")</f>
        <v>04/20/15</v>
      </c>
      <c r="DR10" s="121"/>
      <c r="DS10" s="121"/>
      <c r="DT10" s="121"/>
      <c r="DU10" s="121"/>
      <c r="DV10" s="121"/>
      <c r="DW10" s="121"/>
      <c r="DX10" s="120" t="str">
        <f ca="1">TEXT(DW9,"mm/dd/yy")</f>
        <v>04/27/15</v>
      </c>
      <c r="DY10" s="121"/>
      <c r="DZ10" s="121"/>
      <c r="EA10" s="121"/>
      <c r="EB10" s="121"/>
      <c r="EC10" s="121"/>
      <c r="ED10" s="121"/>
      <c r="EE10" s="120" t="str">
        <f ca="1">TEXT(ED9,"mm/dd/yy")</f>
        <v>05/04/15</v>
      </c>
      <c r="EF10" s="121"/>
      <c r="EG10" s="121"/>
      <c r="EH10" s="121"/>
      <c r="EI10" s="121"/>
      <c r="EJ10" s="121"/>
      <c r="EK10" s="121"/>
      <c r="EL10" s="120" t="str">
        <f ca="1">TEXT(EK9,"mm/dd/yy")</f>
        <v>05/11/15</v>
      </c>
      <c r="EM10" s="121"/>
      <c r="EN10" s="121"/>
      <c r="EO10" s="121"/>
      <c r="EP10" s="121"/>
      <c r="EQ10" s="121"/>
      <c r="ER10" s="121"/>
      <c r="ES10" s="120" t="str">
        <f ca="1">TEXT(ER9,"mm/dd/yy")</f>
        <v>05/18/15</v>
      </c>
      <c r="ET10" s="121"/>
      <c r="EU10" s="121"/>
      <c r="EV10" s="121"/>
      <c r="EW10" s="121"/>
      <c r="EX10" s="121"/>
      <c r="EY10" s="121"/>
      <c r="EZ10" s="120" t="str">
        <f ca="1">TEXT(EY9,"mm/dd/yy")</f>
        <v>05/25/15</v>
      </c>
      <c r="FA10" s="121"/>
      <c r="FB10" s="121"/>
      <c r="FC10" s="121"/>
      <c r="FD10" s="121"/>
      <c r="FE10" s="121"/>
      <c r="FF10" s="121"/>
      <c r="FG10" s="120" t="str">
        <f ca="1">TEXT(FF9,"mm/dd/yy")</f>
        <v>06/01/15</v>
      </c>
      <c r="FH10" s="121"/>
      <c r="FI10" s="121"/>
      <c r="FJ10" s="121"/>
      <c r="FK10" s="121"/>
      <c r="FL10" s="121"/>
      <c r="FM10" s="121"/>
      <c r="FN10" s="120" t="str">
        <f ca="1">TEXT(FM9,"mm/dd/yy")</f>
        <v>06/08/15</v>
      </c>
      <c r="FO10" s="121"/>
      <c r="FP10" s="121"/>
      <c r="FQ10" s="121"/>
      <c r="FR10" s="121"/>
      <c r="FS10" s="121"/>
      <c r="FT10" s="121"/>
      <c r="FU10" s="120" t="str">
        <f ca="1">TEXT(FT9,"mm/dd/yy")</f>
        <v>06/15/15</v>
      </c>
      <c r="FV10" s="121"/>
      <c r="FW10" s="121"/>
      <c r="FX10" s="121"/>
      <c r="FY10" s="121"/>
      <c r="FZ10" s="121"/>
      <c r="GA10" s="121"/>
      <c r="GB10" s="120" t="str">
        <f ca="1">TEXT(GA9,"mm/dd/yy")</f>
        <v>06/22/15</v>
      </c>
      <c r="GC10" s="121"/>
      <c r="GD10" s="121"/>
      <c r="GE10" s="121"/>
      <c r="GF10" s="121"/>
      <c r="GG10" s="121"/>
      <c r="GH10" s="121"/>
      <c r="GI10" s="120" t="str">
        <f ca="1">TEXT(GH9,"mm/dd/yy")</f>
        <v>06/29/15</v>
      </c>
      <c r="GJ10" s="121"/>
      <c r="GK10" s="121"/>
      <c r="GL10" s="121"/>
      <c r="GM10" s="121"/>
      <c r="GN10" s="121"/>
      <c r="GO10" s="121"/>
      <c r="GP10" s="120" t="str">
        <f ca="1">TEXT(GO9,"mm/dd/yy")</f>
        <v>07/06/15</v>
      </c>
      <c r="GQ10" s="121"/>
      <c r="GR10" s="121"/>
      <c r="GS10" s="121"/>
      <c r="GT10" s="121"/>
      <c r="GU10" s="121"/>
      <c r="GV10" s="121"/>
      <c r="GW10" s="120" t="str">
        <f ca="1">TEXT(GV9,"mm/dd/yy")</f>
        <v>07/13/15</v>
      </c>
      <c r="GX10" s="121"/>
      <c r="GY10" s="121"/>
      <c r="GZ10" s="121"/>
      <c r="HA10" s="121"/>
      <c r="HB10" s="121"/>
      <c r="HC10" s="121"/>
      <c r="HD10" s="120" t="str">
        <f ca="1">TEXT(HC9,"mm/dd/yy")</f>
        <v>07/20/15</v>
      </c>
      <c r="HE10" s="121"/>
      <c r="HF10" s="121"/>
      <c r="HG10" s="121"/>
      <c r="HH10" s="121"/>
      <c r="HI10" s="121"/>
      <c r="HJ10" s="121"/>
      <c r="HK10" s="120" t="str">
        <f ca="1">TEXT(HJ9,"mm/dd/yy")</f>
        <v>07/27/15</v>
      </c>
      <c r="HL10" s="121"/>
      <c r="HM10" s="121"/>
      <c r="HN10" s="121"/>
      <c r="HO10" s="121"/>
      <c r="HP10" s="121"/>
      <c r="HQ10" s="121"/>
      <c r="HR10" s="120" t="str">
        <f ca="1">TEXT(HQ9,"mm/dd/yy")</f>
        <v>08/03/15</v>
      </c>
      <c r="HS10" s="121"/>
      <c r="HT10" s="121"/>
      <c r="HU10" s="121"/>
      <c r="HV10" s="121"/>
      <c r="HW10" s="121"/>
      <c r="HX10" s="121"/>
      <c r="HY10" s="120" t="str">
        <f ca="1">TEXT(HX9,"mm/dd/yy")</f>
        <v>08/10/15</v>
      </c>
      <c r="HZ10" s="121"/>
      <c r="IA10" s="121"/>
      <c r="IB10" s="121"/>
      <c r="IC10" s="121"/>
      <c r="ID10" s="121"/>
      <c r="IE10" s="121"/>
      <c r="IF10" s="120" t="str">
        <f ca="1">TEXT(IE9,"mm/dd/yy")</f>
        <v>08/17/15</v>
      </c>
      <c r="IG10" s="121"/>
      <c r="IH10" s="121"/>
      <c r="II10" s="121"/>
      <c r="IJ10" s="121"/>
      <c r="IK10" s="121"/>
      <c r="IL10" s="121"/>
      <c r="IM10" s="120" t="str">
        <f ca="1">TEXT(IL9,"mm/dd/yy")</f>
        <v>08/24/15</v>
      </c>
      <c r="IN10" s="121"/>
      <c r="IO10" s="121"/>
      <c r="IP10" s="121"/>
      <c r="IQ10" s="121"/>
      <c r="IR10" s="121"/>
      <c r="IS10" s="121"/>
      <c r="IT10" s="120" t="str">
        <f ca="1">TEXT(IS9,"mm/dd/yy")</f>
        <v>08/31/15</v>
      </c>
      <c r="IU10" s="121"/>
      <c r="IV10" s="121"/>
      <c r="IW10" s="121"/>
      <c r="IX10" s="121"/>
      <c r="IY10" s="121"/>
      <c r="IZ10" s="121"/>
      <c r="JA10" s="120" t="str">
        <f t="shared" ref="JA10" ca="1" si="145">TEXT(IZ9,"mm/dd/yy")</f>
        <v>09/07/15</v>
      </c>
      <c r="JB10" s="121"/>
      <c r="JC10" s="121"/>
      <c r="JD10" s="121"/>
      <c r="JE10" s="121"/>
      <c r="JF10" s="121"/>
      <c r="JG10" s="121"/>
      <c r="JH10" s="120" t="str">
        <f t="shared" ref="JH10" ca="1" si="146">TEXT(JG9,"mm/dd/yy")</f>
        <v>09/14/15</v>
      </c>
      <c r="JI10" s="121"/>
      <c r="JJ10" s="121"/>
      <c r="JK10" s="121"/>
      <c r="JL10" s="121"/>
      <c r="JM10" s="121"/>
      <c r="JN10" s="121"/>
      <c r="JO10" s="120" t="str">
        <f t="shared" ref="JO10" ca="1" si="147">TEXT(JN9,"mm/dd/yy")</f>
        <v>09/21/15</v>
      </c>
      <c r="JP10" s="121"/>
      <c r="JQ10" s="121"/>
      <c r="JR10" s="121"/>
      <c r="JS10" s="121"/>
      <c r="JT10" s="121"/>
      <c r="JU10" s="121"/>
      <c r="JV10" s="120" t="str">
        <f t="shared" ref="JV10" ca="1" si="148">TEXT(JU9,"mm/dd/yy")</f>
        <v>09/28/15</v>
      </c>
      <c r="JW10" s="121"/>
      <c r="JX10" s="121"/>
      <c r="JY10" s="121"/>
      <c r="JZ10" s="121"/>
      <c r="KA10" s="121"/>
      <c r="KB10" s="121"/>
      <c r="KC10" s="120" t="str">
        <f t="shared" ref="KC10" ca="1" si="149">TEXT(KB9,"mm/dd/yy")</f>
        <v>10/05/15</v>
      </c>
      <c r="KD10" s="121"/>
      <c r="KE10" s="121"/>
      <c r="KF10" s="121"/>
      <c r="KG10" s="121"/>
      <c r="KH10" s="121"/>
      <c r="KI10" s="121"/>
      <c r="KJ10" s="120" t="str">
        <f t="shared" ref="KJ10" ca="1" si="150">TEXT(KI9,"mm/dd/yy")</f>
        <v>10/12/15</v>
      </c>
      <c r="KK10" s="121"/>
      <c r="KL10" s="121"/>
      <c r="KM10" s="121"/>
      <c r="KN10" s="121"/>
      <c r="KO10" s="121"/>
      <c r="KP10" s="121"/>
      <c r="KQ10" s="120" t="str">
        <f t="shared" ref="KQ10:LS10" ca="1" si="151">TEXT(KP9,"mm/dd/yy")</f>
        <v>10/19/15</v>
      </c>
      <c r="KR10" s="121"/>
      <c r="KS10" s="121"/>
      <c r="KT10" s="121"/>
      <c r="KU10" s="121"/>
      <c r="KV10" s="121"/>
      <c r="KW10" s="121"/>
      <c r="KX10" s="120" t="str">
        <f t="shared" ca="1" si="151"/>
        <v>10/26/15</v>
      </c>
      <c r="KY10" s="121"/>
      <c r="KZ10" s="121"/>
      <c r="LA10" s="121"/>
      <c r="LB10" s="121"/>
      <c r="LC10" s="121"/>
      <c r="LD10" s="121"/>
      <c r="LE10" s="120" t="str">
        <f t="shared" ca="1" si="151"/>
        <v>11/02/15</v>
      </c>
      <c r="LF10" s="121"/>
      <c r="LG10" s="121"/>
      <c r="LH10" s="121"/>
      <c r="LI10" s="121"/>
      <c r="LJ10" s="121"/>
      <c r="LK10" s="121"/>
      <c r="LL10" s="120" t="str">
        <f t="shared" ca="1" si="151"/>
        <v>11/09/15</v>
      </c>
      <c r="LM10" s="121"/>
      <c r="LN10" s="121"/>
      <c r="LO10" s="121"/>
      <c r="LP10" s="121"/>
      <c r="LQ10" s="121"/>
      <c r="LR10" s="121"/>
      <c r="LS10" s="120" t="str">
        <f t="shared" ca="1" si="151"/>
        <v>11/16/15</v>
      </c>
      <c r="LT10" s="121"/>
      <c r="LU10" s="121"/>
      <c r="LV10" s="121"/>
      <c r="LW10" s="121"/>
      <c r="LX10" s="121"/>
      <c r="LY10" s="121"/>
      <c r="LZ10" s="120" t="str">
        <f t="shared" ref="LZ10" ca="1" si="152">TEXT(LY9,"mm/dd/yy")</f>
        <v>11/23/15</v>
      </c>
      <c r="MA10" s="121"/>
      <c r="MB10" s="121"/>
      <c r="MC10" s="121"/>
      <c r="MD10" s="121"/>
      <c r="ME10" s="121"/>
      <c r="MF10" s="121"/>
      <c r="MG10" s="120" t="str">
        <f t="shared" ref="MG10" ca="1" si="153">TEXT(MF9,"mm/dd/yy")</f>
        <v>11/30/15</v>
      </c>
      <c r="MH10" s="121"/>
      <c r="MI10" s="121"/>
      <c r="MJ10" s="121"/>
      <c r="MK10" s="121"/>
      <c r="ML10" s="121"/>
      <c r="MM10" s="121"/>
      <c r="MN10" s="120" t="str">
        <f t="shared" ref="MN10" ca="1" si="154">TEXT(MM9,"mm/dd/yy")</f>
        <v>12/07/15</v>
      </c>
      <c r="MO10" s="121"/>
      <c r="MP10" s="121"/>
      <c r="MQ10" s="121"/>
      <c r="MR10" s="121"/>
      <c r="MS10" s="121"/>
      <c r="MT10" s="121"/>
      <c r="MU10" s="120" t="str">
        <f t="shared" ref="MU10" ca="1" si="155">TEXT(MT9,"mm/dd/yy")</f>
        <v>12/14/15</v>
      </c>
      <c r="MV10" s="121"/>
      <c r="MW10" s="121"/>
      <c r="MX10" s="121"/>
      <c r="MY10" s="121"/>
      <c r="MZ10" s="121"/>
      <c r="NA10" s="121"/>
      <c r="NB10" s="120" t="str">
        <f t="shared" ref="NB10" ca="1" si="156">TEXT(NA9,"mm/dd/yy")</f>
        <v>12/21/15</v>
      </c>
      <c r="NC10" s="121"/>
      <c r="ND10" s="121"/>
      <c r="NE10" s="121"/>
      <c r="NF10" s="121"/>
      <c r="NG10" s="121"/>
      <c r="NH10" s="121"/>
      <c r="NI10" s="120" t="str">
        <f t="shared" ref="NI10" ca="1" si="157">TEXT(NH9,"mm/dd/yy")</f>
        <v>12/28/15</v>
      </c>
      <c r="NJ10" s="121"/>
      <c r="NK10" s="121"/>
      <c r="NL10" s="121"/>
      <c r="NM10" s="121"/>
      <c r="NN10" s="121"/>
      <c r="NO10" s="121"/>
      <c r="NP10" s="120" t="str">
        <f t="shared" ref="NP10" ca="1" si="158">TEXT(NO9,"mm/dd/yy")</f>
        <v>01/04/16</v>
      </c>
      <c r="NQ10" s="121"/>
      <c r="NR10" s="121"/>
      <c r="NS10" s="121"/>
      <c r="NT10" s="121"/>
      <c r="NU10" s="121"/>
      <c r="NV10" s="121"/>
      <c r="NW10" s="120" t="str">
        <f t="shared" ref="NW10" ca="1" si="159">TEXT(NV9,"mm/dd/yy")</f>
        <v>01/11/16</v>
      </c>
      <c r="NX10" s="121"/>
      <c r="NY10" s="121"/>
      <c r="NZ10" s="121"/>
      <c r="OA10" s="121"/>
      <c r="OB10" s="121"/>
      <c r="OC10" s="121"/>
      <c r="OD10" s="120" t="str">
        <f t="shared" ref="OD10" ca="1" si="160">TEXT(OC9,"mm/dd/yy")</f>
        <v>01/18/16</v>
      </c>
      <c r="OE10" s="121"/>
      <c r="OF10" s="121"/>
      <c r="OG10" s="121"/>
      <c r="OH10" s="121"/>
      <c r="OI10" s="121"/>
      <c r="OJ10" s="121"/>
    </row>
    <row r="11" spans="1:400" s="26" customFormat="1" ht="3.75" customHeight="1">
      <c r="A11" s="25"/>
      <c r="B11" s="54"/>
      <c r="F11" s="55"/>
      <c r="G11" s="55"/>
      <c r="H11" s="54"/>
      <c r="K11" s="56"/>
      <c r="L11" s="57"/>
      <c r="M11" s="57"/>
      <c r="O11" s="57"/>
    </row>
    <row r="12" spans="1:400" s="59" customFormat="1">
      <c r="A12" s="58" t="str">
        <f>C5</f>
        <v>医务科持续整改</v>
      </c>
      <c r="C12" s="60"/>
      <c r="D12" s="60"/>
      <c r="E12" s="60"/>
      <c r="F12" s="79">
        <f>MIN(F14:F34)</f>
        <v>42009</v>
      </c>
      <c r="G12" s="79">
        <f>MAX(G14:G34)</f>
        <v>42723</v>
      </c>
      <c r="H12" s="61">
        <f>IF(OR(G12="",G12=F12),1,G12-F12)</f>
        <v>714</v>
      </c>
      <c r="I12" s="60"/>
      <c r="K12" s="62">
        <f ca="1">SUMPRODUCT(H14:H25,K14:K25)/SUM(H14:H25)</f>
        <v>0</v>
      </c>
      <c r="L12" s="63">
        <f>SUMPRODUCT(H14:H34,L14:L34)/SUM(H14:H34)</f>
        <v>5.8120762027768808E-2</v>
      </c>
      <c r="M12" s="107">
        <f ca="1">ROUNDDOWN(K12*H12,0)</f>
        <v>0</v>
      </c>
      <c r="N12" s="64">
        <f t="shared" ref="N12" si="161">ROUNDDOWN(L12*H12,0)</f>
        <v>41</v>
      </c>
      <c r="O12" s="65">
        <f ca="1">IF(L12&gt;=1,H12-N12,H12-M12)</f>
        <v>714</v>
      </c>
      <c r="IT12" s="66"/>
      <c r="IU12" s="66"/>
      <c r="IV12" s="66"/>
      <c r="IW12" s="66"/>
      <c r="IX12" s="66"/>
    </row>
    <row r="13" spans="1:400" s="118" customFormat="1" ht="4.5" customHeight="1">
      <c r="A13" s="110"/>
      <c r="B13" s="111"/>
      <c r="C13" s="112"/>
      <c r="D13" s="112"/>
      <c r="E13" s="112"/>
      <c r="F13" s="113"/>
      <c r="G13" s="113"/>
      <c r="H13" s="114"/>
      <c r="I13" s="112"/>
      <c r="J13" s="111"/>
      <c r="K13" s="115"/>
      <c r="L13" s="116"/>
      <c r="M13" s="116"/>
      <c r="N13" s="117"/>
      <c r="O13" s="117"/>
    </row>
    <row r="14" spans="1:400" s="90" customFormat="1">
      <c r="A14" s="67" t="s">
        <v>6</v>
      </c>
      <c r="B14" s="80" t="s">
        <v>7</v>
      </c>
      <c r="C14" s="141" t="s">
        <v>62</v>
      </c>
      <c r="D14" s="138"/>
      <c r="E14" s="139" t="s">
        <v>58</v>
      </c>
      <c r="F14" s="119">
        <v>42009</v>
      </c>
      <c r="G14" s="81">
        <f>F14+H14-1</f>
        <v>42368</v>
      </c>
      <c r="H14" s="82">
        <v>360</v>
      </c>
      <c r="I14" s="83"/>
      <c r="J14" s="84"/>
      <c r="K14" s="97">
        <f t="shared" ref="K14:K25" ca="1" si="162">IF(($C$7-F14)/H14&gt;=1,1,IF(($C$7-F14)/H14&lt;=0,0,($C$7-F14)/H14))</f>
        <v>0</v>
      </c>
      <c r="L14" s="85">
        <v>0</v>
      </c>
      <c r="M14" s="86">
        <f ca="1">ROUNDDOWN(K14*H14,0)</f>
        <v>0</v>
      </c>
      <c r="N14" s="86">
        <f>ROUNDDOWN(L14*H14,0)</f>
        <v>0</v>
      </c>
      <c r="O14" s="87">
        <f ca="1">IF(L14&gt;=1,H14-N14,H14-M14)</f>
        <v>360</v>
      </c>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9"/>
      <c r="IU14" s="89"/>
      <c r="IV14" s="89"/>
      <c r="IW14" s="89"/>
      <c r="IX14" s="89"/>
    </row>
    <row r="15" spans="1:400" s="100" customFormat="1">
      <c r="A15" s="68" t="s">
        <v>8</v>
      </c>
      <c r="B15" s="91" t="s">
        <v>9</v>
      </c>
      <c r="C15" s="141" t="s">
        <v>61</v>
      </c>
      <c r="D15" s="138"/>
      <c r="E15" s="140" t="s">
        <v>59</v>
      </c>
      <c r="F15" s="93">
        <v>42014</v>
      </c>
      <c r="G15" s="93">
        <f t="shared" ref="G15:G25" si="163">F15+H15-1</f>
        <v>42193</v>
      </c>
      <c r="H15" s="94">
        <v>180</v>
      </c>
      <c r="I15" s="95" t="s">
        <v>6</v>
      </c>
      <c r="J15" s="96">
        <v>-15</v>
      </c>
      <c r="K15" s="97">
        <f t="shared" ca="1" si="162"/>
        <v>0</v>
      </c>
      <c r="L15" s="98">
        <v>1</v>
      </c>
      <c r="M15" s="86">
        <f t="shared" ref="M15:M25" ca="1" si="164">ROUNDDOWN(K15*H15,0)</f>
        <v>0</v>
      </c>
      <c r="N15" s="86">
        <f t="shared" ref="N15:N27" si="165">ROUNDDOWN(L15*H15,0)</f>
        <v>180</v>
      </c>
      <c r="O15" s="87">
        <f t="shared" ref="O15:O25" si="166">IF(L15&gt;=1,H15-N15,H15-M15)</f>
        <v>0</v>
      </c>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c r="IO15" s="99"/>
      <c r="IP15" s="99"/>
      <c r="IQ15" s="99"/>
      <c r="IR15" s="99"/>
      <c r="IS15" s="99"/>
      <c r="IT15" s="89"/>
      <c r="IU15" s="89"/>
      <c r="IV15" s="89"/>
      <c r="IW15" s="89"/>
      <c r="IX15" s="89"/>
    </row>
    <row r="16" spans="1:400" s="100" customFormat="1">
      <c r="A16" s="67" t="s">
        <v>10</v>
      </c>
      <c r="B16" s="80" t="s">
        <v>11</v>
      </c>
      <c r="C16" s="138" t="s">
        <v>63</v>
      </c>
      <c r="D16" s="91"/>
      <c r="E16" s="140" t="s">
        <v>69</v>
      </c>
      <c r="F16" s="93">
        <v>42009</v>
      </c>
      <c r="G16" s="93">
        <f t="shared" si="163"/>
        <v>42028</v>
      </c>
      <c r="H16" s="94">
        <v>20</v>
      </c>
      <c r="I16" s="95" t="s">
        <v>8</v>
      </c>
      <c r="J16" s="96">
        <v>-20</v>
      </c>
      <c r="K16" s="97">
        <f t="shared" ca="1" si="162"/>
        <v>0</v>
      </c>
      <c r="L16" s="98">
        <v>0</v>
      </c>
      <c r="M16" s="86">
        <f t="shared" ca="1" si="164"/>
        <v>0</v>
      </c>
      <c r="N16" s="86">
        <f t="shared" si="165"/>
        <v>0</v>
      </c>
      <c r="O16" s="87">
        <f t="shared" ca="1" si="166"/>
        <v>20</v>
      </c>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99"/>
      <c r="HS16" s="99"/>
      <c r="HT16" s="99"/>
      <c r="HU16" s="99"/>
      <c r="HV16" s="99"/>
      <c r="HW16" s="99"/>
      <c r="HX16" s="99"/>
      <c r="HY16" s="99"/>
      <c r="HZ16" s="99"/>
      <c r="IA16" s="99"/>
      <c r="IB16" s="99"/>
      <c r="IC16" s="99"/>
      <c r="ID16" s="99"/>
      <c r="IE16" s="99"/>
      <c r="IF16" s="99"/>
      <c r="IG16" s="99"/>
      <c r="IH16" s="99"/>
      <c r="II16" s="99"/>
      <c r="IJ16" s="99"/>
      <c r="IK16" s="99"/>
      <c r="IL16" s="99"/>
      <c r="IM16" s="99"/>
      <c r="IN16" s="99"/>
      <c r="IO16" s="99"/>
      <c r="IP16" s="99"/>
      <c r="IQ16" s="99"/>
      <c r="IR16" s="99"/>
      <c r="IS16" s="99"/>
      <c r="IT16" s="89"/>
      <c r="IU16" s="89"/>
      <c r="IV16" s="89"/>
      <c r="IW16" s="89"/>
      <c r="IX16" s="89"/>
    </row>
    <row r="17" spans="1:258" s="100" customFormat="1">
      <c r="A17" s="68" t="s">
        <v>12</v>
      </c>
      <c r="B17" s="91" t="s">
        <v>13</v>
      </c>
      <c r="C17" s="141" t="s">
        <v>64</v>
      </c>
      <c r="D17" s="91"/>
      <c r="E17" s="140" t="s">
        <v>65</v>
      </c>
      <c r="F17" s="93">
        <v>42045</v>
      </c>
      <c r="G17" s="93">
        <f t="shared" si="163"/>
        <v>42051</v>
      </c>
      <c r="H17" s="94">
        <v>7</v>
      </c>
      <c r="I17" s="95" t="s">
        <v>10</v>
      </c>
      <c r="J17" s="96">
        <v>0</v>
      </c>
      <c r="K17" s="97">
        <f t="shared" ca="1" si="162"/>
        <v>0</v>
      </c>
      <c r="L17" s="98">
        <v>0</v>
      </c>
      <c r="M17" s="86">
        <f t="shared" ca="1" si="164"/>
        <v>0</v>
      </c>
      <c r="N17" s="86">
        <f t="shared" si="165"/>
        <v>0</v>
      </c>
      <c r="O17" s="87">
        <f t="shared" ca="1" si="166"/>
        <v>7</v>
      </c>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89"/>
      <c r="IU17" s="89"/>
      <c r="IV17" s="89"/>
      <c r="IW17" s="89"/>
      <c r="IX17" s="89"/>
    </row>
    <row r="18" spans="1:258" s="100" customFormat="1">
      <c r="A18" s="67" t="s">
        <v>34</v>
      </c>
      <c r="B18" s="80" t="s">
        <v>14</v>
      </c>
      <c r="C18" s="138" t="s">
        <v>66</v>
      </c>
      <c r="D18" s="91"/>
      <c r="E18" s="140" t="s">
        <v>65</v>
      </c>
      <c r="F18" s="93">
        <v>42045</v>
      </c>
      <c r="G18" s="93">
        <f t="shared" si="163"/>
        <v>42404</v>
      </c>
      <c r="H18" s="94">
        <v>360</v>
      </c>
      <c r="I18" s="95" t="s">
        <v>6</v>
      </c>
      <c r="J18" s="96">
        <v>0</v>
      </c>
      <c r="K18" s="97">
        <f t="shared" ca="1" si="162"/>
        <v>0</v>
      </c>
      <c r="L18" s="98">
        <v>0</v>
      </c>
      <c r="M18" s="86">
        <f t="shared" ca="1" si="164"/>
        <v>0</v>
      </c>
      <c r="N18" s="86">
        <f t="shared" si="165"/>
        <v>0</v>
      </c>
      <c r="O18" s="87">
        <f t="shared" ca="1" si="166"/>
        <v>360</v>
      </c>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99"/>
      <c r="HS18" s="99"/>
      <c r="HT18" s="99"/>
      <c r="HU18" s="99"/>
      <c r="HV18" s="99"/>
      <c r="HW18" s="99"/>
      <c r="HX18" s="99"/>
      <c r="HY18" s="99"/>
      <c r="HZ18" s="99"/>
      <c r="IA18" s="99"/>
      <c r="IB18" s="99"/>
      <c r="IC18" s="99"/>
      <c r="ID18" s="99"/>
      <c r="IE18" s="99"/>
      <c r="IF18" s="99"/>
      <c r="IG18" s="99"/>
      <c r="IH18" s="99"/>
      <c r="II18" s="99"/>
      <c r="IJ18" s="99"/>
      <c r="IK18" s="99"/>
      <c r="IL18" s="99"/>
      <c r="IM18" s="99"/>
      <c r="IN18" s="99"/>
      <c r="IO18" s="99"/>
      <c r="IP18" s="99"/>
      <c r="IQ18" s="99"/>
      <c r="IR18" s="99"/>
      <c r="IS18" s="99"/>
      <c r="IT18" s="89"/>
      <c r="IU18" s="89"/>
      <c r="IV18" s="89"/>
      <c r="IW18" s="89"/>
      <c r="IX18" s="89"/>
    </row>
    <row r="19" spans="1:258" s="100" customFormat="1">
      <c r="A19" s="68" t="s">
        <v>35</v>
      </c>
      <c r="B19" s="91" t="s">
        <v>15</v>
      </c>
      <c r="C19" s="141" t="s">
        <v>67</v>
      </c>
      <c r="D19" s="91"/>
      <c r="E19" s="140" t="s">
        <v>68</v>
      </c>
      <c r="F19" s="93">
        <v>42045</v>
      </c>
      <c r="G19" s="93">
        <f t="shared" si="163"/>
        <v>42064</v>
      </c>
      <c r="H19" s="94">
        <v>20</v>
      </c>
      <c r="I19" s="95" t="s">
        <v>34</v>
      </c>
      <c r="J19" s="96">
        <v>10</v>
      </c>
      <c r="K19" s="97">
        <f t="shared" ca="1" si="162"/>
        <v>0</v>
      </c>
      <c r="L19" s="98">
        <v>0</v>
      </c>
      <c r="M19" s="86">
        <f t="shared" ca="1" si="164"/>
        <v>0</v>
      </c>
      <c r="N19" s="86">
        <f t="shared" si="165"/>
        <v>0</v>
      </c>
      <c r="O19" s="87">
        <f t="shared" ca="1" si="166"/>
        <v>20</v>
      </c>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c r="IO19" s="99"/>
      <c r="IP19" s="99"/>
      <c r="IQ19" s="99"/>
      <c r="IR19" s="99"/>
      <c r="IS19" s="99"/>
      <c r="IT19" s="89"/>
      <c r="IU19" s="89"/>
      <c r="IV19" s="89"/>
      <c r="IW19" s="89"/>
      <c r="IX19" s="89"/>
    </row>
    <row r="20" spans="1:258" s="100" customFormat="1">
      <c r="A20" s="67" t="s">
        <v>36</v>
      </c>
      <c r="B20" s="80" t="s">
        <v>16</v>
      </c>
      <c r="C20" s="138" t="s">
        <v>71</v>
      </c>
      <c r="D20" s="91"/>
      <c r="E20" s="140" t="s">
        <v>69</v>
      </c>
      <c r="F20" s="93">
        <f t="array" ref="F20">MAX(IF(ISNUMBER(FIND(A$14:A19,I20)),G$14:G19))+1+J20</f>
        <v>42065</v>
      </c>
      <c r="G20" s="93">
        <f t="shared" si="163"/>
        <v>42074</v>
      </c>
      <c r="H20" s="94">
        <v>10</v>
      </c>
      <c r="I20" s="95" t="s">
        <v>35</v>
      </c>
      <c r="J20" s="96"/>
      <c r="K20" s="97">
        <f t="shared" ca="1" si="162"/>
        <v>0</v>
      </c>
      <c r="L20" s="98">
        <v>0</v>
      </c>
      <c r="M20" s="86">
        <f t="shared" ca="1" si="164"/>
        <v>0</v>
      </c>
      <c r="N20" s="86">
        <f t="shared" si="165"/>
        <v>0</v>
      </c>
      <c r="O20" s="87">
        <f t="shared" ca="1" si="166"/>
        <v>10</v>
      </c>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89"/>
      <c r="IU20" s="89"/>
      <c r="IV20" s="89"/>
      <c r="IW20" s="89"/>
      <c r="IX20" s="89"/>
    </row>
    <row r="21" spans="1:258" s="100" customFormat="1">
      <c r="A21" s="68" t="s">
        <v>37</v>
      </c>
      <c r="B21" s="91" t="s">
        <v>17</v>
      </c>
      <c r="C21" s="138" t="s">
        <v>70</v>
      </c>
      <c r="D21" s="91"/>
      <c r="E21" s="140" t="s">
        <v>68</v>
      </c>
      <c r="F21" s="93">
        <f t="array" ref="F21">MAX(IF(ISNUMBER(FIND(A$14:A20,I21)),G$14:G20))+1+J21</f>
        <v>42055</v>
      </c>
      <c r="G21" s="93">
        <f t="shared" si="163"/>
        <v>42084</v>
      </c>
      <c r="H21" s="94">
        <v>30</v>
      </c>
      <c r="I21" s="95" t="s">
        <v>36</v>
      </c>
      <c r="J21" s="96">
        <v>-20</v>
      </c>
      <c r="K21" s="97">
        <f t="shared" ca="1" si="162"/>
        <v>0</v>
      </c>
      <c r="L21" s="98">
        <v>0</v>
      </c>
      <c r="M21" s="86">
        <f t="shared" ca="1" si="164"/>
        <v>0</v>
      </c>
      <c r="N21" s="86">
        <f t="shared" si="165"/>
        <v>0</v>
      </c>
      <c r="O21" s="87">
        <f t="shared" ca="1" si="166"/>
        <v>30</v>
      </c>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89"/>
      <c r="IU21" s="89"/>
      <c r="IV21" s="89"/>
      <c r="IW21" s="89"/>
      <c r="IX21" s="89"/>
    </row>
    <row r="22" spans="1:258" s="100" customFormat="1">
      <c r="A22" s="67" t="s">
        <v>38</v>
      </c>
      <c r="B22" s="80" t="s">
        <v>18</v>
      </c>
      <c r="C22" s="138" t="s">
        <v>72</v>
      </c>
      <c r="D22" s="91"/>
      <c r="E22" s="140" t="s">
        <v>73</v>
      </c>
      <c r="F22" s="93">
        <v>42019</v>
      </c>
      <c r="G22" s="93">
        <f t="shared" si="163"/>
        <v>42028</v>
      </c>
      <c r="H22" s="94">
        <v>10</v>
      </c>
      <c r="I22" s="95" t="s">
        <v>37</v>
      </c>
      <c r="J22" s="96"/>
      <c r="K22" s="97">
        <f t="shared" ca="1" si="162"/>
        <v>0</v>
      </c>
      <c r="L22" s="98">
        <v>0</v>
      </c>
      <c r="M22" s="86">
        <f t="shared" ca="1" si="164"/>
        <v>0</v>
      </c>
      <c r="N22" s="86">
        <f t="shared" si="165"/>
        <v>0</v>
      </c>
      <c r="O22" s="87">
        <f t="shared" ca="1" si="166"/>
        <v>10</v>
      </c>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89"/>
      <c r="IU22" s="89"/>
      <c r="IV22" s="89"/>
      <c r="IW22" s="89"/>
      <c r="IX22" s="89"/>
    </row>
    <row r="23" spans="1:258" s="100" customFormat="1">
      <c r="A23" s="68" t="s">
        <v>39</v>
      </c>
      <c r="B23" s="91" t="s">
        <v>19</v>
      </c>
      <c r="C23" s="138" t="s">
        <v>74</v>
      </c>
      <c r="D23" s="91"/>
      <c r="E23" s="140" t="s">
        <v>69</v>
      </c>
      <c r="F23" s="93">
        <f t="array" ref="F23">MAX(IF(ISNUMBER(FIND(A$14:A22,I23)),G$14:G22))+1+J23</f>
        <v>42039</v>
      </c>
      <c r="G23" s="93">
        <f t="shared" si="163"/>
        <v>42068</v>
      </c>
      <c r="H23" s="94">
        <v>30</v>
      </c>
      <c r="I23" s="95" t="s">
        <v>38</v>
      </c>
      <c r="J23" s="96">
        <v>10</v>
      </c>
      <c r="K23" s="97">
        <f t="shared" ca="1" si="162"/>
        <v>0</v>
      </c>
      <c r="L23" s="98">
        <v>0</v>
      </c>
      <c r="M23" s="86">
        <f t="shared" ca="1" si="164"/>
        <v>0</v>
      </c>
      <c r="N23" s="86">
        <f t="shared" si="165"/>
        <v>0</v>
      </c>
      <c r="O23" s="87">
        <f t="shared" ca="1" si="166"/>
        <v>30</v>
      </c>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89"/>
      <c r="IU23" s="89"/>
      <c r="IV23" s="89"/>
      <c r="IW23" s="89"/>
      <c r="IX23" s="89"/>
    </row>
    <row r="24" spans="1:258" s="100" customFormat="1">
      <c r="A24" s="67" t="s">
        <v>40</v>
      </c>
      <c r="B24" s="80" t="s">
        <v>20</v>
      </c>
      <c r="C24" s="138" t="s">
        <v>75</v>
      </c>
      <c r="D24" s="91"/>
      <c r="E24" s="140" t="s">
        <v>68</v>
      </c>
      <c r="F24" s="93">
        <v>42068</v>
      </c>
      <c r="G24" s="93">
        <f t="shared" si="163"/>
        <v>42107</v>
      </c>
      <c r="H24" s="94">
        <v>40</v>
      </c>
      <c r="I24" s="95" t="s">
        <v>39</v>
      </c>
      <c r="J24" s="96">
        <v>-10</v>
      </c>
      <c r="K24" s="97">
        <f t="shared" ca="1" si="162"/>
        <v>0</v>
      </c>
      <c r="L24" s="98">
        <v>0</v>
      </c>
      <c r="M24" s="86">
        <f t="shared" ca="1" si="164"/>
        <v>0</v>
      </c>
      <c r="N24" s="86">
        <f t="shared" si="165"/>
        <v>0</v>
      </c>
      <c r="O24" s="87">
        <f t="shared" ca="1" si="166"/>
        <v>40</v>
      </c>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89"/>
      <c r="IU24" s="89"/>
      <c r="IV24" s="89"/>
      <c r="IW24" s="89"/>
      <c r="IX24" s="89"/>
    </row>
    <row r="25" spans="1:258" s="100" customFormat="1" ht="15">
      <c r="A25" s="68" t="s">
        <v>41</v>
      </c>
      <c r="B25" s="91" t="s">
        <v>21</v>
      </c>
      <c r="C25" s="142"/>
      <c r="D25" s="91"/>
      <c r="E25" s="92"/>
      <c r="F25" s="93">
        <f t="array" ref="F25">MAX(IF(ISNUMBER(FIND(A$14:A24,I25)),G$14:G24))+1+J25</f>
        <v>42369</v>
      </c>
      <c r="G25" s="93">
        <f t="shared" si="163"/>
        <v>42378</v>
      </c>
      <c r="H25" s="94">
        <v>10</v>
      </c>
      <c r="I25" s="95" t="s">
        <v>40</v>
      </c>
      <c r="J25" s="96"/>
      <c r="K25" s="97">
        <f t="shared" ca="1" si="162"/>
        <v>0</v>
      </c>
      <c r="L25" s="98">
        <v>0</v>
      </c>
      <c r="M25" s="86">
        <f t="shared" ca="1" si="164"/>
        <v>0</v>
      </c>
      <c r="N25" s="86">
        <f t="shared" si="165"/>
        <v>0</v>
      </c>
      <c r="O25" s="87">
        <f t="shared" ca="1" si="166"/>
        <v>10</v>
      </c>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89"/>
      <c r="IU25" s="89"/>
      <c r="IV25" s="89"/>
      <c r="IW25" s="89"/>
      <c r="IX25" s="89"/>
    </row>
    <row r="26" spans="1:258" s="100" customFormat="1" ht="15">
      <c r="A26" s="67" t="s">
        <v>42</v>
      </c>
      <c r="B26" s="80" t="s">
        <v>46</v>
      </c>
      <c r="C26" s="142"/>
      <c r="D26" s="91"/>
      <c r="E26" s="92"/>
      <c r="F26" s="93">
        <f t="array" ref="F26">MAX(IF(ISNUMBER(FIND(A$14:A25,I26)),G$14:G25))+1+J26</f>
        <v>42379</v>
      </c>
      <c r="G26" s="93">
        <f t="shared" ref="G26" si="167">F26+H26-1</f>
        <v>42388</v>
      </c>
      <c r="H26" s="94">
        <v>10</v>
      </c>
      <c r="I26" s="95" t="s">
        <v>41</v>
      </c>
      <c r="J26" s="96"/>
      <c r="K26" s="97">
        <f t="shared" ref="K26" ca="1" si="168">IF(($C$7-F26)/H26&gt;=1,1,IF(($C$7-F26)/H26&lt;=0,0,($C$7-F26)/H26))</f>
        <v>0</v>
      </c>
      <c r="L26" s="98">
        <v>0</v>
      </c>
      <c r="M26" s="86">
        <f t="shared" ref="M26" ca="1" si="169">ROUNDDOWN(K26*H26,0)</f>
        <v>0</v>
      </c>
      <c r="N26" s="86">
        <f t="shared" si="165"/>
        <v>0</v>
      </c>
      <c r="O26" s="87">
        <f t="shared" ref="O26" ca="1" si="170">IF(L26&gt;=1,H26-N26,H26-M26)</f>
        <v>10</v>
      </c>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89"/>
      <c r="IU26" s="89"/>
      <c r="IV26" s="89"/>
      <c r="IW26" s="89"/>
      <c r="IX26" s="89"/>
    </row>
    <row r="27" spans="1:258" s="100" customFormat="1" ht="15">
      <c r="A27" s="68" t="s">
        <v>43</v>
      </c>
      <c r="B27" s="91" t="s">
        <v>47</v>
      </c>
      <c r="C27" s="142"/>
      <c r="D27" s="91"/>
      <c r="E27" s="92"/>
      <c r="F27" s="93">
        <f t="array" ref="F27">MAX(IF(ISNUMBER(FIND(A$14:A26,I27)),G$14:G26))+1+J27</f>
        <v>42389</v>
      </c>
      <c r="G27" s="93">
        <f t="shared" ref="G27" si="171">F27+H27-1</f>
        <v>42723</v>
      </c>
      <c r="H27" s="94">
        <v>335</v>
      </c>
      <c r="I27" s="95" t="s">
        <v>42</v>
      </c>
      <c r="J27" s="96"/>
      <c r="K27" s="97">
        <f t="shared" ref="K27" ca="1" si="172">IF(($C$7-F27)/H27&gt;=1,1,IF(($C$7-F27)/H27&lt;=0,0,($C$7-F27)/H27))</f>
        <v>0</v>
      </c>
      <c r="L27" s="98">
        <v>0</v>
      </c>
      <c r="M27" s="86">
        <f t="shared" ref="M27" ca="1" si="173">ROUNDDOWN(K27*H27,0)</f>
        <v>0</v>
      </c>
      <c r="N27" s="86">
        <f t="shared" si="165"/>
        <v>0</v>
      </c>
      <c r="O27" s="87">
        <f t="shared" ref="O27" ca="1" si="174">IF(L27&gt;=1,H27-N27,H27-M27)</f>
        <v>335</v>
      </c>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89"/>
      <c r="IU27" s="89"/>
      <c r="IV27" s="89"/>
      <c r="IW27" s="89"/>
      <c r="IX27" s="89"/>
    </row>
    <row r="28" spans="1:258" s="100" customFormat="1" ht="15">
      <c r="A28" s="67" t="s">
        <v>44</v>
      </c>
      <c r="B28" s="80" t="s">
        <v>48</v>
      </c>
      <c r="C28" s="142"/>
      <c r="D28" s="91"/>
      <c r="E28" s="92"/>
      <c r="F28" s="93">
        <f t="array" ref="F28">MAX(IF(ISNUMBER(FIND(A$14:A27,I28)),G$14:G27))+1+J28</f>
        <v>42389</v>
      </c>
      <c r="G28" s="93">
        <f t="shared" ref="G28" si="175">F28+H28-1</f>
        <v>42723</v>
      </c>
      <c r="H28" s="94">
        <v>335</v>
      </c>
      <c r="I28" s="95" t="s">
        <v>42</v>
      </c>
      <c r="J28" s="96"/>
      <c r="K28" s="97">
        <f t="shared" ref="K28" ca="1" si="176">IF(($C$7-F28)/H28&gt;=1,1,IF(($C$7-F28)/H28&lt;=0,0,($C$7-F28)/H28))</f>
        <v>0</v>
      </c>
      <c r="L28" s="98">
        <v>0</v>
      </c>
      <c r="M28" s="86">
        <f t="shared" ref="M28" ca="1" si="177">ROUNDDOWN(K28*H28,0)</f>
        <v>0</v>
      </c>
      <c r="N28" s="86">
        <f t="shared" ref="N28" si="178">ROUNDDOWN(L28*H28,0)</f>
        <v>0</v>
      </c>
      <c r="O28" s="87">
        <f t="shared" ref="O28" ca="1" si="179">IF(L28&gt;=1,H28-N28,H28-M28)</f>
        <v>335</v>
      </c>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89"/>
      <c r="IU28" s="89"/>
      <c r="IV28" s="89"/>
      <c r="IW28" s="89"/>
      <c r="IX28" s="89"/>
    </row>
    <row r="29" spans="1:258" s="100" customFormat="1" ht="15">
      <c r="A29" s="68" t="s">
        <v>53</v>
      </c>
      <c r="B29" s="91" t="s">
        <v>49</v>
      </c>
      <c r="C29" s="142"/>
      <c r="D29" s="91"/>
      <c r="E29" s="92"/>
      <c r="F29" s="93">
        <f t="array" ref="F29">MAX(IF(ISNUMBER(FIND(A$14:A28,I29)),G$14:G28))+1+J29</f>
        <v>42389</v>
      </c>
      <c r="G29" s="93">
        <f t="shared" ref="G29:G30" si="180">F29+H29-1</f>
        <v>42723</v>
      </c>
      <c r="H29" s="94">
        <v>335</v>
      </c>
      <c r="I29" s="95" t="s">
        <v>42</v>
      </c>
      <c r="J29" s="96"/>
      <c r="K29" s="97">
        <f t="shared" ref="K29:K30" ca="1" si="181">IF(($C$7-F29)/H29&gt;=1,1,IF(($C$7-F29)/H29&lt;=0,0,($C$7-F29)/H29))</f>
        <v>0</v>
      </c>
      <c r="L29" s="98">
        <v>0</v>
      </c>
      <c r="M29" s="86">
        <f t="shared" ref="M29:M30" ca="1" si="182">ROUNDDOWN(K29*H29,0)</f>
        <v>0</v>
      </c>
      <c r="N29" s="86">
        <f t="shared" ref="N29:N30" si="183">ROUNDDOWN(L29*H29,0)</f>
        <v>0</v>
      </c>
      <c r="O29" s="87">
        <f t="shared" ref="O29:O30" ca="1" si="184">IF(L29&gt;=1,H29-N29,H29-M29)</f>
        <v>335</v>
      </c>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89"/>
      <c r="IU29" s="89"/>
      <c r="IV29" s="89"/>
      <c r="IW29" s="89"/>
      <c r="IX29" s="89"/>
    </row>
    <row r="30" spans="1:258" s="100" customFormat="1" ht="15">
      <c r="A30" s="67" t="s">
        <v>54</v>
      </c>
      <c r="B30" s="80" t="s">
        <v>50</v>
      </c>
      <c r="C30" s="142"/>
      <c r="D30" s="91"/>
      <c r="E30" s="92"/>
      <c r="F30" s="93">
        <f t="array" ref="F30">MAX(IF(ISNUMBER(FIND(A$14:A29,I30)),G$14:G29))+1+J30</f>
        <v>42389</v>
      </c>
      <c r="G30" s="93">
        <f t="shared" si="180"/>
        <v>42723</v>
      </c>
      <c r="H30" s="94">
        <v>335</v>
      </c>
      <c r="I30" s="95" t="s">
        <v>42</v>
      </c>
      <c r="J30" s="96"/>
      <c r="K30" s="97">
        <f t="shared" ca="1" si="181"/>
        <v>0</v>
      </c>
      <c r="L30" s="98">
        <v>0</v>
      </c>
      <c r="M30" s="86">
        <f t="shared" ca="1" si="182"/>
        <v>0</v>
      </c>
      <c r="N30" s="86">
        <f t="shared" si="183"/>
        <v>0</v>
      </c>
      <c r="O30" s="87">
        <f t="shared" ca="1" si="184"/>
        <v>335</v>
      </c>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c r="GA30" s="99"/>
      <c r="GB30" s="99"/>
      <c r="GC30" s="99"/>
      <c r="GD30" s="99"/>
      <c r="GE30" s="99"/>
      <c r="GF30" s="99"/>
      <c r="GG30" s="99"/>
      <c r="GH30" s="99"/>
      <c r="GI30" s="99"/>
      <c r="GJ30" s="99"/>
      <c r="GK30" s="99"/>
      <c r="GL30" s="99"/>
      <c r="GM30" s="99"/>
      <c r="GN30" s="99"/>
      <c r="GO30" s="99"/>
      <c r="GP30" s="99"/>
      <c r="GQ30" s="99"/>
      <c r="GR30" s="99"/>
      <c r="GS30" s="99"/>
      <c r="GT30" s="99"/>
      <c r="GU30" s="99"/>
      <c r="GV30" s="99"/>
      <c r="GW30" s="99"/>
      <c r="GX30" s="99"/>
      <c r="GY30" s="99"/>
      <c r="GZ30" s="99"/>
      <c r="HA30" s="99"/>
      <c r="HB30" s="99"/>
      <c r="HC30" s="99"/>
      <c r="HD30" s="99"/>
      <c r="HE30" s="99"/>
      <c r="HF30" s="99"/>
      <c r="HG30" s="99"/>
      <c r="HH30" s="99"/>
      <c r="HI30" s="99"/>
      <c r="HJ30" s="99"/>
      <c r="HK30" s="99"/>
      <c r="HL30" s="99"/>
      <c r="HM30" s="99"/>
      <c r="HN30" s="99"/>
      <c r="HO30" s="99"/>
      <c r="HP30" s="99"/>
      <c r="HQ30" s="99"/>
      <c r="HR30" s="99"/>
      <c r="HS30" s="99"/>
      <c r="HT30" s="99"/>
      <c r="HU30" s="99"/>
      <c r="HV30" s="99"/>
      <c r="HW30" s="99"/>
      <c r="HX30" s="99"/>
      <c r="HY30" s="99"/>
      <c r="HZ30" s="99"/>
      <c r="IA30" s="99"/>
      <c r="IB30" s="99"/>
      <c r="IC30" s="99"/>
      <c r="ID30" s="99"/>
      <c r="IE30" s="99"/>
      <c r="IF30" s="99"/>
      <c r="IG30" s="99"/>
      <c r="IH30" s="99"/>
      <c r="II30" s="99"/>
      <c r="IJ30" s="99"/>
      <c r="IK30" s="99"/>
      <c r="IL30" s="99"/>
      <c r="IM30" s="99"/>
      <c r="IN30" s="99"/>
      <c r="IO30" s="99"/>
      <c r="IP30" s="99"/>
      <c r="IQ30" s="99"/>
      <c r="IR30" s="99"/>
      <c r="IS30" s="99"/>
      <c r="IT30" s="89"/>
      <c r="IU30" s="89"/>
      <c r="IV30" s="89"/>
      <c r="IW30" s="89"/>
      <c r="IX30" s="89"/>
    </row>
    <row r="31" spans="1:258" s="100" customFormat="1" ht="15">
      <c r="A31" s="68" t="s">
        <v>55</v>
      </c>
      <c r="B31" s="91" t="s">
        <v>51</v>
      </c>
      <c r="C31" s="142"/>
      <c r="D31" s="91"/>
      <c r="E31" s="92"/>
      <c r="F31" s="93">
        <f t="array" ref="F31">MAX(IF(ISNUMBER(FIND(A$14:A30,I31)),G$14:G30))+1+J31</f>
        <v>42389</v>
      </c>
      <c r="G31" s="93">
        <f t="shared" ref="G31" si="185">F31+H31-1</f>
        <v>42723</v>
      </c>
      <c r="H31" s="94">
        <v>335</v>
      </c>
      <c r="I31" s="95" t="s">
        <v>42</v>
      </c>
      <c r="J31" s="96"/>
      <c r="K31" s="97">
        <f t="shared" ref="K31" ca="1" si="186">IF(($C$7-F31)/H31&gt;=1,1,IF(($C$7-F31)/H31&lt;=0,0,($C$7-F31)/H31))</f>
        <v>0</v>
      </c>
      <c r="L31" s="98">
        <v>0</v>
      </c>
      <c r="M31" s="86">
        <f t="shared" ref="M31" ca="1" si="187">ROUNDDOWN(K31*H31,0)</f>
        <v>0</v>
      </c>
      <c r="N31" s="86">
        <f t="shared" ref="N31" si="188">ROUNDDOWN(L31*H31,0)</f>
        <v>0</v>
      </c>
      <c r="O31" s="87">
        <f t="shared" ref="O31" ca="1" si="189">IF(L31&gt;=1,H31-N31,H31-M31)</f>
        <v>335</v>
      </c>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c r="GA31" s="99"/>
      <c r="GB31" s="99"/>
      <c r="GC31" s="99"/>
      <c r="GD31" s="99"/>
      <c r="GE31" s="99"/>
      <c r="GF31" s="99"/>
      <c r="GG31" s="99"/>
      <c r="GH31" s="99"/>
      <c r="GI31" s="99"/>
      <c r="GJ31" s="99"/>
      <c r="GK31" s="99"/>
      <c r="GL31" s="99"/>
      <c r="GM31" s="99"/>
      <c r="GN31" s="99"/>
      <c r="GO31" s="99"/>
      <c r="GP31" s="99"/>
      <c r="GQ31" s="99"/>
      <c r="GR31" s="99"/>
      <c r="GS31" s="99"/>
      <c r="GT31" s="99"/>
      <c r="GU31" s="99"/>
      <c r="GV31" s="99"/>
      <c r="GW31" s="99"/>
      <c r="GX31" s="99"/>
      <c r="GY31" s="99"/>
      <c r="GZ31" s="99"/>
      <c r="HA31" s="99"/>
      <c r="HB31" s="99"/>
      <c r="HC31" s="99"/>
      <c r="HD31" s="99"/>
      <c r="HE31" s="99"/>
      <c r="HF31" s="99"/>
      <c r="HG31" s="99"/>
      <c r="HH31" s="99"/>
      <c r="HI31" s="99"/>
      <c r="HJ31" s="99"/>
      <c r="HK31" s="99"/>
      <c r="HL31" s="99"/>
      <c r="HM31" s="99"/>
      <c r="HN31" s="99"/>
      <c r="HO31" s="99"/>
      <c r="HP31" s="99"/>
      <c r="HQ31" s="99"/>
      <c r="HR31" s="99"/>
      <c r="HS31" s="99"/>
      <c r="HT31" s="99"/>
      <c r="HU31" s="99"/>
      <c r="HV31" s="99"/>
      <c r="HW31" s="99"/>
      <c r="HX31" s="99"/>
      <c r="HY31" s="99"/>
      <c r="HZ31" s="99"/>
      <c r="IA31" s="99"/>
      <c r="IB31" s="99"/>
      <c r="IC31" s="99"/>
      <c r="ID31" s="99"/>
      <c r="IE31" s="99"/>
      <c r="IF31" s="99"/>
      <c r="IG31" s="99"/>
      <c r="IH31" s="99"/>
      <c r="II31" s="99"/>
      <c r="IJ31" s="99"/>
      <c r="IK31" s="99"/>
      <c r="IL31" s="99"/>
      <c r="IM31" s="99"/>
      <c r="IN31" s="99"/>
      <c r="IO31" s="99"/>
      <c r="IP31" s="99"/>
      <c r="IQ31" s="99"/>
      <c r="IR31" s="99"/>
      <c r="IS31" s="99"/>
      <c r="IT31" s="89"/>
      <c r="IU31" s="89"/>
      <c r="IV31" s="89"/>
      <c r="IW31" s="89"/>
      <c r="IX31" s="89"/>
    </row>
    <row r="32" spans="1:258" s="100" customFormat="1" ht="15">
      <c r="A32" s="67" t="s">
        <v>56</v>
      </c>
      <c r="B32" s="80" t="s">
        <v>52</v>
      </c>
      <c r="C32" s="142"/>
      <c r="D32" s="91"/>
      <c r="E32" s="92"/>
      <c r="F32" s="93">
        <f t="array" ref="F32">MAX(IF(ISNUMBER(FIND(A$14:A31,I32)),G$14:G31))+1+J32</f>
        <v>42389</v>
      </c>
      <c r="G32" s="93">
        <f t="shared" ref="G32" si="190">F32+H32-1</f>
        <v>42723</v>
      </c>
      <c r="H32" s="94">
        <v>335</v>
      </c>
      <c r="I32" s="95" t="s">
        <v>42</v>
      </c>
      <c r="J32" s="96"/>
      <c r="K32" s="97">
        <f t="shared" ref="K32" ca="1" si="191">IF(($C$7-F32)/H32&gt;=1,1,IF(($C$7-F32)/H32&lt;=0,0,($C$7-F32)/H32))</f>
        <v>0</v>
      </c>
      <c r="L32" s="98">
        <v>0</v>
      </c>
      <c r="M32" s="86">
        <f t="shared" ref="M32" ca="1" si="192">ROUNDDOWN(K32*H32,0)</f>
        <v>0</v>
      </c>
      <c r="N32" s="86">
        <f t="shared" ref="N32" si="193">ROUNDDOWN(L32*H32,0)</f>
        <v>0</v>
      </c>
      <c r="O32" s="87">
        <f t="shared" ref="O32" ca="1" si="194">IF(L32&gt;=1,H32-N32,H32-M32)</f>
        <v>335</v>
      </c>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c r="GA32" s="99"/>
      <c r="GB32" s="99"/>
      <c r="GC32" s="99"/>
      <c r="GD32" s="99"/>
      <c r="GE32" s="99"/>
      <c r="GF32" s="99"/>
      <c r="GG32" s="99"/>
      <c r="GH32" s="99"/>
      <c r="GI32" s="99"/>
      <c r="GJ32" s="99"/>
      <c r="GK32" s="99"/>
      <c r="GL32" s="99"/>
      <c r="GM32" s="99"/>
      <c r="GN32" s="99"/>
      <c r="GO32" s="99"/>
      <c r="GP32" s="99"/>
      <c r="GQ32" s="99"/>
      <c r="GR32" s="99"/>
      <c r="GS32" s="99"/>
      <c r="GT32" s="99"/>
      <c r="GU32" s="99"/>
      <c r="GV32" s="99"/>
      <c r="GW32" s="99"/>
      <c r="GX32" s="99"/>
      <c r="GY32" s="99"/>
      <c r="GZ32" s="99"/>
      <c r="HA32" s="99"/>
      <c r="HB32" s="99"/>
      <c r="HC32" s="99"/>
      <c r="HD32" s="99"/>
      <c r="HE32" s="99"/>
      <c r="HF32" s="99"/>
      <c r="HG32" s="99"/>
      <c r="HH32" s="99"/>
      <c r="HI32" s="99"/>
      <c r="HJ32" s="99"/>
      <c r="HK32" s="99"/>
      <c r="HL32" s="99"/>
      <c r="HM32" s="99"/>
      <c r="HN32" s="99"/>
      <c r="HO32" s="99"/>
      <c r="HP32" s="99"/>
      <c r="HQ32" s="99"/>
      <c r="HR32" s="99"/>
      <c r="HS32" s="99"/>
      <c r="HT32" s="99"/>
      <c r="HU32" s="99"/>
      <c r="HV32" s="99"/>
      <c r="HW32" s="99"/>
      <c r="HX32" s="99"/>
      <c r="HY32" s="99"/>
      <c r="HZ32" s="99"/>
      <c r="IA32" s="99"/>
      <c r="IB32" s="99"/>
      <c r="IC32" s="99"/>
      <c r="ID32" s="99"/>
      <c r="IE32" s="99"/>
      <c r="IF32" s="99"/>
      <c r="IG32" s="99"/>
      <c r="IH32" s="99"/>
      <c r="II32" s="99"/>
      <c r="IJ32" s="99"/>
      <c r="IK32" s="99"/>
      <c r="IL32" s="99"/>
      <c r="IM32" s="99"/>
      <c r="IN32" s="99"/>
      <c r="IO32" s="99"/>
      <c r="IP32" s="99"/>
      <c r="IQ32" s="99"/>
      <c r="IR32" s="99"/>
      <c r="IS32" s="99"/>
      <c r="IT32" s="89"/>
      <c r="IU32" s="89"/>
      <c r="IV32" s="89"/>
      <c r="IW32" s="89"/>
      <c r="IX32" s="89"/>
    </row>
    <row r="33" spans="1:258" s="137" customFormat="1">
      <c r="A33" s="125"/>
      <c r="B33" s="126"/>
      <c r="C33" s="126"/>
      <c r="D33" s="126"/>
      <c r="E33" s="127"/>
      <c r="F33" s="128"/>
      <c r="G33" s="128"/>
      <c r="H33" s="129"/>
      <c r="I33" s="130"/>
      <c r="J33" s="131"/>
      <c r="K33" s="132"/>
      <c r="L33" s="133"/>
      <c r="M33" s="134"/>
      <c r="N33" s="134"/>
      <c r="O33" s="135"/>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c r="CK33" s="136"/>
      <c r="CL33" s="136"/>
      <c r="CM33" s="136"/>
      <c r="CN33" s="136"/>
      <c r="CO33" s="136"/>
      <c r="CP33" s="136"/>
      <c r="CQ33" s="136"/>
      <c r="CR33" s="136"/>
      <c r="CS33" s="136"/>
      <c r="CT33" s="136"/>
      <c r="CU33" s="136"/>
      <c r="CV33" s="136"/>
      <c r="CW33" s="136"/>
      <c r="CX33" s="136"/>
      <c r="CY33" s="136"/>
      <c r="CZ33" s="136"/>
      <c r="DA33" s="136"/>
      <c r="DB33" s="136"/>
      <c r="DC33" s="136"/>
      <c r="DD33" s="136"/>
      <c r="DE33" s="136"/>
      <c r="DF33" s="136"/>
      <c r="DG33" s="136"/>
      <c r="DH33" s="136"/>
      <c r="DI33" s="136"/>
      <c r="DJ33" s="136"/>
      <c r="DK33" s="136"/>
      <c r="DL33" s="136"/>
      <c r="DM33" s="136"/>
      <c r="DN33" s="136"/>
      <c r="DO33" s="136"/>
      <c r="DP33" s="136"/>
      <c r="DQ33" s="136"/>
      <c r="DR33" s="136"/>
      <c r="DS33" s="136"/>
      <c r="DT33" s="136"/>
      <c r="DU33" s="136"/>
      <c r="DV33" s="136"/>
      <c r="DW33" s="136"/>
      <c r="DX33" s="136"/>
      <c r="DY33" s="136"/>
      <c r="DZ33" s="136"/>
      <c r="EA33" s="136"/>
      <c r="EB33" s="136"/>
      <c r="EC33" s="136"/>
      <c r="ED33" s="136"/>
      <c r="EE33" s="136"/>
      <c r="EF33" s="136"/>
      <c r="EG33" s="136"/>
      <c r="EH33" s="136"/>
      <c r="EI33" s="136"/>
      <c r="EJ33" s="136"/>
      <c r="EK33" s="136"/>
      <c r="EL33" s="136"/>
      <c r="EM33" s="136"/>
      <c r="EN33" s="136"/>
      <c r="EO33" s="136"/>
      <c r="EP33" s="136"/>
      <c r="EQ33" s="136"/>
      <c r="ER33" s="136"/>
      <c r="ES33" s="136"/>
      <c r="ET33" s="136"/>
      <c r="EU33" s="136"/>
      <c r="EV33" s="136"/>
      <c r="EW33" s="136"/>
      <c r="EX33" s="136"/>
      <c r="EY33" s="136"/>
      <c r="EZ33" s="136"/>
      <c r="FA33" s="136"/>
      <c r="FB33" s="136"/>
      <c r="FC33" s="136"/>
      <c r="FD33" s="136"/>
      <c r="FE33" s="136"/>
      <c r="FF33" s="136"/>
      <c r="FG33" s="136"/>
      <c r="FH33" s="136"/>
      <c r="FI33" s="136"/>
      <c r="FJ33" s="136"/>
      <c r="FK33" s="136"/>
      <c r="FL33" s="136"/>
      <c r="FM33" s="136"/>
      <c r="FN33" s="136"/>
      <c r="FO33" s="136"/>
      <c r="FP33" s="136"/>
      <c r="FQ33" s="136"/>
      <c r="FR33" s="136"/>
      <c r="FS33" s="136"/>
      <c r="FT33" s="136"/>
      <c r="FU33" s="136"/>
      <c r="FV33" s="136"/>
      <c r="FW33" s="136"/>
      <c r="FX33" s="136"/>
      <c r="FY33" s="136"/>
      <c r="FZ33" s="136"/>
      <c r="GA33" s="136"/>
      <c r="GB33" s="136"/>
      <c r="GC33" s="136"/>
      <c r="GD33" s="136"/>
      <c r="GE33" s="136"/>
      <c r="GF33" s="136"/>
      <c r="GG33" s="136"/>
      <c r="GH33" s="136"/>
      <c r="GI33" s="136"/>
      <c r="GJ33" s="136"/>
      <c r="GK33" s="136"/>
      <c r="GL33" s="136"/>
      <c r="GM33" s="136"/>
      <c r="GN33" s="136"/>
      <c r="GO33" s="136"/>
      <c r="GP33" s="136"/>
      <c r="GQ33" s="136"/>
      <c r="GR33" s="136"/>
      <c r="GS33" s="136"/>
      <c r="GT33" s="136"/>
      <c r="GU33" s="136"/>
      <c r="GV33" s="136"/>
      <c r="GW33" s="136"/>
      <c r="GX33" s="136"/>
      <c r="GY33" s="136"/>
      <c r="GZ33" s="136"/>
      <c r="HA33" s="136"/>
      <c r="HB33" s="136"/>
      <c r="HC33" s="136"/>
      <c r="HD33" s="136"/>
      <c r="HE33" s="136"/>
      <c r="HF33" s="136"/>
      <c r="HG33" s="136"/>
      <c r="HH33" s="136"/>
      <c r="HI33" s="136"/>
      <c r="HJ33" s="136"/>
      <c r="HK33" s="136"/>
      <c r="HL33" s="136"/>
      <c r="HM33" s="136"/>
      <c r="HN33" s="136"/>
      <c r="HO33" s="136"/>
      <c r="HP33" s="136"/>
      <c r="HQ33" s="136"/>
      <c r="HR33" s="136"/>
      <c r="HS33" s="136"/>
      <c r="HT33" s="136"/>
      <c r="HU33" s="136"/>
      <c r="HV33" s="136"/>
      <c r="HW33" s="136"/>
      <c r="HX33" s="136"/>
      <c r="HY33" s="136"/>
      <c r="HZ33" s="136"/>
      <c r="IA33" s="136"/>
      <c r="IB33" s="136"/>
      <c r="IC33" s="136"/>
      <c r="ID33" s="136"/>
      <c r="IE33" s="136"/>
      <c r="IF33" s="136"/>
      <c r="IG33" s="136"/>
      <c r="IH33" s="136"/>
      <c r="II33" s="136"/>
      <c r="IJ33" s="136"/>
      <c r="IK33" s="136"/>
      <c r="IL33" s="136"/>
      <c r="IM33" s="136"/>
      <c r="IN33" s="136"/>
      <c r="IO33" s="136"/>
      <c r="IP33" s="136"/>
      <c r="IQ33" s="136"/>
      <c r="IR33" s="136"/>
      <c r="IS33" s="136"/>
      <c r="IT33" s="89"/>
      <c r="IU33" s="89"/>
      <c r="IV33" s="89"/>
      <c r="IW33" s="89"/>
      <c r="IX33" s="89"/>
    </row>
    <row r="34" spans="1:258" s="78" customFormat="1" ht="12.75" thickBot="1">
      <c r="A34" s="69"/>
      <c r="B34" s="70"/>
      <c r="C34" s="71"/>
      <c r="D34" s="71"/>
      <c r="E34" s="71"/>
      <c r="F34" s="72"/>
      <c r="G34" s="73"/>
      <c r="H34" s="74"/>
      <c r="I34" s="71"/>
      <c r="J34" s="70"/>
      <c r="K34" s="75"/>
      <c r="L34" s="76"/>
      <c r="M34" s="76"/>
      <c r="N34" s="72"/>
      <c r="O34" s="77"/>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2"/>
      <c r="GM34" s="72"/>
      <c r="GN34" s="72"/>
      <c r="GO34" s="72"/>
      <c r="GP34" s="72"/>
      <c r="GQ34" s="72"/>
      <c r="GR34" s="72"/>
      <c r="GS34" s="72"/>
      <c r="GT34" s="72"/>
      <c r="GU34" s="72"/>
      <c r="GV34" s="72"/>
      <c r="GW34" s="72"/>
      <c r="GX34" s="72"/>
      <c r="GY34" s="72"/>
      <c r="GZ34" s="72"/>
      <c r="HA34" s="72"/>
      <c r="HB34" s="72"/>
      <c r="HC34" s="72"/>
      <c r="HD34" s="72"/>
      <c r="HE34" s="72"/>
      <c r="HF34" s="72"/>
      <c r="HG34" s="72"/>
      <c r="HH34" s="72"/>
      <c r="HI34" s="72"/>
      <c r="HJ34" s="72"/>
      <c r="HK34" s="72"/>
      <c r="HL34" s="72"/>
      <c r="HM34" s="72"/>
      <c r="HN34" s="72"/>
      <c r="HO34" s="72"/>
      <c r="HP34" s="72"/>
      <c r="HQ34" s="72"/>
      <c r="HR34" s="72"/>
      <c r="HS34" s="72"/>
      <c r="HT34" s="72"/>
      <c r="HU34" s="72"/>
      <c r="HV34" s="72"/>
      <c r="HW34" s="72"/>
      <c r="IT34" s="26"/>
      <c r="IU34" s="26"/>
      <c r="IV34" s="26"/>
      <c r="IW34" s="26"/>
      <c r="IX34" s="26"/>
    </row>
    <row r="35" spans="1:258" s="2" customFormat="1" thickTop="1">
      <c r="A35" s="1"/>
      <c r="C35" s="3"/>
      <c r="D35" s="3"/>
      <c r="E35" s="3"/>
      <c r="F35" s="3"/>
      <c r="G35" s="4"/>
      <c r="H35" s="4"/>
      <c r="I35" s="3"/>
      <c r="K35" s="5"/>
      <c r="L35" s="6"/>
      <c r="M35" s="6"/>
      <c r="N35" s="3"/>
      <c r="O35" s="6"/>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row>
    <row r="36" spans="1:258" ht="15">
      <c r="A36" s="11"/>
      <c r="B36" s="12"/>
      <c r="C36" s="12"/>
      <c r="D36" s="12"/>
      <c r="E36" s="12"/>
      <c r="F36" s="12"/>
      <c r="G36" s="12"/>
      <c r="H36" s="12"/>
      <c r="I36" s="12"/>
      <c r="J36" s="12"/>
      <c r="K36" s="12"/>
    </row>
    <row r="37" spans="1:258">
      <c r="A37" s="15"/>
      <c r="B37" s="15"/>
      <c r="C37" s="16"/>
      <c r="D37" s="16"/>
      <c r="E37" s="15"/>
      <c r="F37" s="15"/>
      <c r="G37" s="15"/>
      <c r="H37" s="15"/>
      <c r="I37" s="15"/>
      <c r="J37" s="15"/>
      <c r="K37" s="15"/>
      <c r="L37" s="15"/>
      <c r="M37" s="15"/>
    </row>
    <row r="38" spans="1:258" ht="15">
      <c r="A38" s="17"/>
      <c r="B38" s="12"/>
      <c r="C38" s="12"/>
      <c r="D38" s="12"/>
      <c r="E38" s="12"/>
      <c r="F38" s="12"/>
      <c r="G38" s="12"/>
      <c r="H38" s="12"/>
      <c r="I38" s="12"/>
      <c r="J38" s="12"/>
      <c r="K38" s="12"/>
    </row>
    <row r="39" spans="1:258" ht="15">
      <c r="A39" s="16"/>
      <c r="B39" s="12"/>
      <c r="C39" s="12"/>
      <c r="D39" s="12"/>
      <c r="E39" s="12"/>
      <c r="F39" s="12"/>
      <c r="G39" s="12"/>
      <c r="H39" s="12"/>
      <c r="I39" s="12"/>
      <c r="J39" s="12"/>
      <c r="K39" s="12"/>
    </row>
    <row r="40" spans="1:258" ht="15">
      <c r="A40" s="17"/>
      <c r="B40" s="12"/>
      <c r="C40" s="12"/>
      <c r="D40" s="12"/>
      <c r="E40" s="12"/>
      <c r="F40" s="12"/>
      <c r="G40" s="12"/>
      <c r="H40" s="12"/>
      <c r="I40" s="12"/>
      <c r="J40" s="12"/>
      <c r="K40" s="12"/>
    </row>
    <row r="41" spans="1:258" ht="15">
      <c r="A41" s="17"/>
      <c r="B41" s="12"/>
      <c r="C41" s="12"/>
      <c r="D41" s="12"/>
      <c r="E41" s="12"/>
      <c r="F41" s="12"/>
      <c r="G41" s="12"/>
      <c r="H41" s="12"/>
      <c r="I41" s="12"/>
      <c r="J41" s="12"/>
      <c r="K41" s="12"/>
    </row>
    <row r="42" spans="1:258" ht="15">
      <c r="A42" s="16"/>
      <c r="B42" s="12"/>
      <c r="C42" s="12"/>
      <c r="D42" s="12"/>
      <c r="E42" s="12"/>
      <c r="F42" s="12"/>
      <c r="G42" s="12"/>
      <c r="H42" s="12"/>
      <c r="I42" s="12"/>
      <c r="J42" s="12"/>
      <c r="K42" s="12"/>
    </row>
    <row r="43" spans="1:258" ht="15">
      <c r="A43" s="17"/>
      <c r="B43" s="12"/>
      <c r="C43" s="12"/>
      <c r="D43" s="12"/>
      <c r="E43" s="12"/>
      <c r="F43" s="12"/>
      <c r="G43" s="12"/>
      <c r="H43" s="12"/>
      <c r="I43" s="12"/>
      <c r="J43" s="12"/>
      <c r="K43" s="12"/>
    </row>
    <row r="44" spans="1:258" ht="15">
      <c r="A44" s="17"/>
      <c r="B44" s="12"/>
      <c r="C44" s="12"/>
      <c r="D44" s="12"/>
      <c r="E44" s="12"/>
      <c r="F44" s="12"/>
      <c r="G44" s="12"/>
      <c r="H44" s="12"/>
      <c r="I44" s="12"/>
      <c r="J44" s="12"/>
      <c r="K44" s="12"/>
    </row>
    <row r="45" spans="1:258" ht="15">
      <c r="A45" s="17"/>
      <c r="B45" s="12"/>
      <c r="C45" s="12"/>
      <c r="D45" s="12"/>
      <c r="E45" s="12"/>
      <c r="F45" s="12"/>
      <c r="G45" s="12"/>
      <c r="H45" s="12"/>
      <c r="I45" s="12"/>
      <c r="J45" s="12"/>
      <c r="K45" s="12"/>
    </row>
    <row r="46" spans="1:258" ht="15">
      <c r="A46" s="17"/>
      <c r="B46" s="12"/>
      <c r="C46" s="12"/>
      <c r="D46" s="12"/>
      <c r="E46" s="12"/>
      <c r="F46" s="12"/>
      <c r="G46" s="12"/>
      <c r="H46" s="12"/>
      <c r="I46" s="12"/>
      <c r="J46" s="12"/>
      <c r="K46" s="12"/>
    </row>
    <row r="47" spans="1:258" ht="15">
      <c r="A47" s="17"/>
      <c r="B47" s="12"/>
      <c r="C47" s="12"/>
      <c r="D47" s="12"/>
      <c r="E47" s="12"/>
      <c r="F47" s="12"/>
      <c r="G47" s="12"/>
      <c r="H47" s="12"/>
      <c r="I47" s="12"/>
      <c r="J47" s="12"/>
      <c r="K47" s="12"/>
    </row>
    <row r="48" spans="1:258" ht="15">
      <c r="A48" s="17"/>
      <c r="B48" s="12"/>
      <c r="C48" s="12"/>
      <c r="D48" s="12"/>
      <c r="E48" s="12"/>
      <c r="F48" s="12"/>
      <c r="G48" s="12"/>
      <c r="H48" s="12"/>
      <c r="I48" s="12"/>
      <c r="J48" s="12"/>
      <c r="K48" s="12"/>
    </row>
    <row r="49" spans="1:11" ht="15">
      <c r="A49" s="17"/>
      <c r="B49" s="12"/>
      <c r="C49" s="12"/>
      <c r="D49" s="12"/>
      <c r="E49" s="12"/>
      <c r="F49" s="12"/>
      <c r="G49" s="12"/>
      <c r="H49" s="12"/>
      <c r="I49" s="12"/>
      <c r="J49" s="12"/>
      <c r="K49" s="12"/>
    </row>
    <row r="50" spans="1:11" ht="15">
      <c r="A50" s="17"/>
      <c r="B50" s="12"/>
      <c r="C50" s="12"/>
      <c r="D50" s="12"/>
      <c r="E50" s="12"/>
      <c r="F50" s="12"/>
      <c r="G50" s="12"/>
      <c r="H50" s="12"/>
      <c r="I50" s="12"/>
      <c r="J50" s="12"/>
      <c r="K50" s="12"/>
    </row>
    <row r="51" spans="1:11" ht="15">
      <c r="A51" s="17"/>
      <c r="B51" s="12"/>
      <c r="C51" s="12"/>
      <c r="D51" s="12"/>
      <c r="E51" s="12"/>
      <c r="F51" s="12"/>
      <c r="G51" s="12"/>
      <c r="H51" s="12"/>
      <c r="I51" s="12"/>
      <c r="J51" s="12"/>
      <c r="K51" s="12"/>
    </row>
    <row r="52" spans="1:11" ht="15">
      <c r="A52" s="17"/>
      <c r="B52" s="12"/>
      <c r="C52" s="12"/>
      <c r="D52" s="12"/>
      <c r="E52" s="12"/>
      <c r="F52" s="12"/>
      <c r="G52" s="12"/>
      <c r="H52" s="12"/>
      <c r="I52" s="12"/>
      <c r="J52" s="12"/>
      <c r="K52" s="12"/>
    </row>
    <row r="53" spans="1:11" ht="15">
      <c r="A53" s="17"/>
      <c r="B53" s="12"/>
      <c r="C53" s="12"/>
      <c r="D53" s="12"/>
      <c r="E53" s="12"/>
      <c r="F53" s="12"/>
      <c r="G53" s="12"/>
      <c r="H53" s="12"/>
      <c r="I53" s="12"/>
      <c r="J53" s="12"/>
      <c r="K53" s="12"/>
    </row>
    <row r="54" spans="1:11" ht="15">
      <c r="A54" s="17"/>
      <c r="B54" s="12"/>
      <c r="C54" s="12"/>
      <c r="D54" s="12"/>
      <c r="E54" s="12"/>
      <c r="F54" s="12"/>
      <c r="G54" s="12"/>
      <c r="H54" s="12"/>
      <c r="I54" s="12"/>
      <c r="J54" s="12"/>
      <c r="K54" s="12"/>
    </row>
    <row r="55" spans="1:11" ht="15">
      <c r="A55" s="17"/>
      <c r="B55" s="12"/>
      <c r="C55" s="12"/>
      <c r="D55" s="12"/>
      <c r="E55" s="12"/>
      <c r="F55" s="12"/>
      <c r="G55" s="12"/>
      <c r="H55" s="12"/>
      <c r="I55" s="12"/>
      <c r="J55" s="12"/>
      <c r="K55" s="12"/>
    </row>
    <row r="56" spans="1:11" ht="15">
      <c r="A56" s="18"/>
      <c r="B56" s="12"/>
      <c r="C56" s="12"/>
      <c r="D56" s="12"/>
      <c r="E56" s="12"/>
      <c r="F56" s="12"/>
      <c r="G56" s="12"/>
      <c r="H56" s="12"/>
      <c r="I56" s="12"/>
      <c r="J56" s="12"/>
      <c r="K56" s="12"/>
    </row>
    <row r="57" spans="1:11" ht="15">
      <c r="A57" s="19"/>
      <c r="B57" s="12"/>
      <c r="C57" s="12"/>
      <c r="D57" s="12"/>
      <c r="E57" s="12"/>
      <c r="F57" s="12"/>
      <c r="G57" s="12"/>
      <c r="H57" s="12"/>
      <c r="I57" s="12"/>
      <c r="J57" s="12"/>
      <c r="K57" s="12"/>
    </row>
    <row r="58" spans="1:11" ht="15">
      <c r="A58" s="20"/>
      <c r="B58" s="12"/>
      <c r="C58" s="12"/>
      <c r="D58" s="12"/>
      <c r="E58" s="12"/>
      <c r="F58" s="12"/>
      <c r="G58" s="12"/>
      <c r="H58" s="12"/>
      <c r="I58" s="12"/>
      <c r="J58" s="12"/>
      <c r="K58" s="12"/>
    </row>
    <row r="59" spans="1:11" ht="15">
      <c r="A59" s="12"/>
      <c r="B59" s="12"/>
      <c r="C59" s="12"/>
      <c r="D59" s="12"/>
      <c r="E59" s="12"/>
      <c r="F59" s="12"/>
      <c r="G59" s="12"/>
      <c r="H59" s="12"/>
      <c r="I59" s="12"/>
      <c r="J59" s="12"/>
      <c r="K59" s="12"/>
    </row>
    <row r="60" spans="1:11" ht="15">
      <c r="A60" s="12"/>
      <c r="B60" s="12"/>
      <c r="C60" s="12"/>
      <c r="D60" s="12"/>
      <c r="E60" s="12"/>
      <c r="F60" s="12"/>
      <c r="G60" s="12"/>
      <c r="H60" s="12"/>
      <c r="I60" s="12"/>
      <c r="J60" s="12"/>
      <c r="K60" s="12"/>
    </row>
    <row r="61" spans="1:11" ht="15">
      <c r="A61" s="12"/>
      <c r="B61" s="12"/>
      <c r="C61" s="12"/>
      <c r="D61" s="12"/>
      <c r="E61" s="12"/>
      <c r="F61" s="12"/>
      <c r="G61" s="12"/>
      <c r="H61" s="12"/>
      <c r="I61" s="12"/>
      <c r="J61" s="12"/>
      <c r="K61" s="12"/>
    </row>
    <row r="62" spans="1:11" ht="15">
      <c r="A62" s="12"/>
      <c r="B62" s="12"/>
      <c r="C62" s="12"/>
      <c r="D62" s="12"/>
      <c r="E62" s="12"/>
      <c r="F62" s="12"/>
      <c r="G62" s="12"/>
      <c r="H62" s="12"/>
      <c r="I62" s="12"/>
      <c r="J62" s="12"/>
      <c r="K62" s="12"/>
    </row>
  </sheetData>
  <mergeCells count="55">
    <mergeCell ref="NW10:OC10"/>
    <mergeCell ref="MN10:MT10"/>
    <mergeCell ref="MU10:NA10"/>
    <mergeCell ref="NB10:NH10"/>
    <mergeCell ref="NI10:NO10"/>
    <mergeCell ref="NP10:NV10"/>
    <mergeCell ref="MG10:MM10"/>
    <mergeCell ref="JH10:JN10"/>
    <mergeCell ref="JO10:JU10"/>
    <mergeCell ref="JV10:KB10"/>
    <mergeCell ref="KC10:KI10"/>
    <mergeCell ref="KJ10:KP10"/>
    <mergeCell ref="KQ10:KW10"/>
    <mergeCell ref="KX10:LD10"/>
    <mergeCell ref="LE10:LK10"/>
    <mergeCell ref="LL10:LR10"/>
    <mergeCell ref="LS10:LY10"/>
    <mergeCell ref="LZ10:MF10"/>
    <mergeCell ref="ES10:EY10"/>
    <mergeCell ref="EZ10:FF10"/>
    <mergeCell ref="FG10:FM10"/>
    <mergeCell ref="FN10:FT10"/>
    <mergeCell ref="JA10:JG10"/>
    <mergeCell ref="GB10:GH10"/>
    <mergeCell ref="GI10:GO10"/>
    <mergeCell ref="GP10:GV10"/>
    <mergeCell ref="GW10:HC10"/>
    <mergeCell ref="HD10:HJ10"/>
    <mergeCell ref="HK10:HQ10"/>
    <mergeCell ref="HR10:HX10"/>
    <mergeCell ref="HY10:IE10"/>
    <mergeCell ref="IF10:IL10"/>
    <mergeCell ref="IM10:IS10"/>
    <mergeCell ref="IT10:IZ10"/>
    <mergeCell ref="DJ10:DP10"/>
    <mergeCell ref="DQ10:DW10"/>
    <mergeCell ref="DX10:ED10"/>
    <mergeCell ref="EE10:EK10"/>
    <mergeCell ref="EL10:ER10"/>
    <mergeCell ref="OD10:OJ10"/>
    <mergeCell ref="CO10:CU10"/>
    <mergeCell ref="P10:V10"/>
    <mergeCell ref="W10:AC10"/>
    <mergeCell ref="AD10:AJ10"/>
    <mergeCell ref="AK10:AQ10"/>
    <mergeCell ref="AR10:AX10"/>
    <mergeCell ref="AY10:BE10"/>
    <mergeCell ref="BF10:BL10"/>
    <mergeCell ref="BM10:BS10"/>
    <mergeCell ref="BT10:BZ10"/>
    <mergeCell ref="CA10:CG10"/>
    <mergeCell ref="CH10:CN10"/>
    <mergeCell ref="FU10:GA10"/>
    <mergeCell ref="CV10:DB10"/>
    <mergeCell ref="DC10:DI10"/>
  </mergeCells>
  <phoneticPr fontId="1" type="noConversion"/>
  <conditionalFormatting sqref="A13:E13">
    <cfRule type="expression" dxfId="25" priority="19" stopIfTrue="1">
      <formula>A$9=$C$7</formula>
    </cfRule>
    <cfRule type="expression" dxfId="24" priority="20" stopIfTrue="1">
      <formula>AND(A$9&gt;=$F13,A$9&lt;$F13+$N13)</formula>
    </cfRule>
    <cfRule type="expression" dxfId="23" priority="21" stopIfTrue="1">
      <formula>AND(A$9&gt;=$F13,A$9&lt;=$F13+$H13-1)</formula>
    </cfRule>
  </conditionalFormatting>
  <conditionalFormatting sqref="IS13">
    <cfRule type="expression" dxfId="22" priority="10" stopIfTrue="1">
      <formula>IR$9=$C$7</formula>
    </cfRule>
    <cfRule type="expression" dxfId="21" priority="11" stopIfTrue="1">
      <formula>AND(IR$9&gt;=$F13,IR$9&lt;$F13+$N13)</formula>
    </cfRule>
    <cfRule type="expression" dxfId="20" priority="12" stopIfTrue="1">
      <formula>AND(IR$9&gt;=$F13,IR$9&lt;=$F13+$H13-1)</formula>
    </cfRule>
  </conditionalFormatting>
  <conditionalFormatting sqref="P10:OJ10">
    <cfRule type="expression" dxfId="19" priority="24" stopIfTrue="1">
      <formula>MONTH(G9)&lt;MONTH(O9)</formula>
    </cfRule>
    <cfRule type="expression" dxfId="18" priority="25" stopIfTrue="1">
      <formula>MONTH(G9)-MONTH(O9)&gt;3</formula>
    </cfRule>
  </conditionalFormatting>
  <conditionalFormatting sqref="IT13:IX13 F13:G13 I13:M13">
    <cfRule type="expression" dxfId="17" priority="47" stopIfTrue="1">
      <formula>E$9=$C$7</formula>
    </cfRule>
    <cfRule type="expression" dxfId="16" priority="48" stopIfTrue="1">
      <formula>AND(E$9&gt;=$F13,E$9&lt;$F13+$N13)</formula>
    </cfRule>
    <cfRule type="expression" dxfId="15" priority="49" stopIfTrue="1">
      <formula>AND(E$9&gt;=$F13,E$9&lt;=$F13+$H13-1)</formula>
    </cfRule>
  </conditionalFormatting>
  <conditionalFormatting sqref="N13:O13">
    <cfRule type="expression" dxfId="14" priority="56" stopIfTrue="1">
      <formula>L$9=$C$7</formula>
    </cfRule>
    <cfRule type="expression" dxfId="13" priority="57" stopIfTrue="1">
      <formula>AND(L$9&gt;=$F13,L$9&lt;$F13+$N13)</formula>
    </cfRule>
    <cfRule type="expression" dxfId="12" priority="58" stopIfTrue="1">
      <formula>AND(L$9&gt;=$F13,L$9&lt;=$F13+$H13-1)</formula>
    </cfRule>
  </conditionalFormatting>
  <conditionalFormatting sqref="P14:IS33">
    <cfRule type="expression" dxfId="11" priority="59" stopIfTrue="1">
      <formula>O$9=$C$7</formula>
    </cfRule>
    <cfRule type="expression" dxfId="10" priority="60" stopIfTrue="1">
      <formula>AND(O$9&gt;=$F14,O$9&lt;$F14+$N14)</formula>
    </cfRule>
    <cfRule type="expression" dxfId="9" priority="61" stopIfTrue="1">
      <formula>AND(O$9&gt;=$F14,O$9&lt;=$F14+$H14-1)</formula>
    </cfRule>
  </conditionalFormatting>
  <conditionalFormatting sqref="IT12:IX12">
    <cfRule type="expression" dxfId="8" priority="62" stopIfTrue="1">
      <formula>IS$9=$C$7</formula>
    </cfRule>
    <cfRule type="expression" dxfId="7" priority="63" stopIfTrue="1">
      <formula>AND(IS$9&gt;=$F12,IS$9&lt;$F12+$N12)</formula>
    </cfRule>
    <cfRule type="expression" dxfId="6" priority="64" stopIfTrue="1">
      <formula>AND(IS$9&gt;=$F12,IS$9&lt;=$F12+$H12-1)</formula>
    </cfRule>
  </conditionalFormatting>
  <conditionalFormatting sqref="P13:IR13">
    <cfRule type="expression" dxfId="5" priority="65" stopIfTrue="1">
      <formula>O$9=$C$7</formula>
    </cfRule>
    <cfRule type="expression" dxfId="4" priority="66" stopIfTrue="1">
      <formula>AND(O$9&gt;=$F13,O$9&lt;$F13+$N13)</formula>
    </cfRule>
    <cfRule type="expression" dxfId="3" priority="67" stopIfTrue="1">
      <formula>AND(O$9&gt;=$F13,O$9&lt;=$F13+$H13-1)</formula>
    </cfRule>
  </conditionalFormatting>
  <conditionalFormatting sqref="P12:IS12">
    <cfRule type="expression" dxfId="2" priority="68" stopIfTrue="1">
      <formula>O$9=$C$7</formula>
    </cfRule>
    <cfRule type="expression" dxfId="1" priority="69" stopIfTrue="1">
      <formula>AND(O$9&gt;=$F12,O$9&lt;$F12+$N12)</formula>
    </cfRule>
    <cfRule type="expression" dxfId="0" priority="70" stopIfTrue="1">
      <formula>AND(O$9&gt;=$F12,O$9&lt;=$F12+$H12-1)</formula>
    </cfRule>
  </conditionalFormatting>
  <dataValidations count="4">
    <dataValidation type="list" allowBlank="1" sqref="SF65558:SF65569 ACB65558:ACB65569 ALX65558:ALX65569 AVT65558:AVT65569 BFP65558:BFP65569 BPL65558:BPL65569 BZH65558:BZH65569 CJD65558:CJD65569 CSZ65558:CSZ65569 DCV65558:DCV65569 DMR65558:DMR65569 DWN65558:DWN65569 EGJ65558:EGJ65569 EQF65558:EQF65569 FAB65558:FAB65569 FJX65558:FJX65569 FTT65558:FTT65569 GDP65558:GDP65569 GNL65558:GNL65569 GXH65558:GXH65569 HHD65558:HHD65569 HQZ65558:HQZ65569 IAV65558:IAV65569 IKR65558:IKR65569 IUN65558:IUN65569 JEJ65558:JEJ65569 JOF65558:JOF65569 JYB65558:JYB65569 KHX65558:KHX65569 KRT65558:KRT65569 LBP65558:LBP65569 LLL65558:LLL65569 LVH65558:LVH65569 MFD65558:MFD65569 MOZ65558:MOZ65569 MYV65558:MYV65569 NIR65558:NIR65569 NSN65558:NSN65569 OCJ65558:OCJ65569 OMF65558:OMF65569 OWB65558:OWB65569 PFX65558:PFX65569 PPT65558:PPT65569 PZP65558:PZP65569 QJL65558:QJL65569 QTH65558:QTH65569 RDD65558:RDD65569 RMZ65558:RMZ65569 RWV65558:RWV65569 SGR65558:SGR65569 SQN65558:SQN65569 TAJ65558:TAJ65569 TKF65558:TKF65569 TUB65558:TUB65569 UDX65558:UDX65569 UNT65558:UNT65569 UXP65558:UXP65569 VHL65558:VHL65569 VRH65558:VRH65569 WBD65558:WBD65569 WKZ65558:WKZ65569 WUV65558:WUV65569 SF131094:SF131105 ACB131094:ACB131105 ALX131094:ALX131105 AVT131094:AVT131105 BFP131094:BFP131105 BPL131094:BPL131105 BZH131094:BZH131105 CJD131094:CJD131105 CSZ131094:CSZ131105 DCV131094:DCV131105 DMR131094:DMR131105 DWN131094:DWN131105 EGJ131094:EGJ131105 EQF131094:EQF131105 FAB131094:FAB131105 FJX131094:FJX131105 FTT131094:FTT131105 GDP131094:GDP131105 GNL131094:GNL131105 GXH131094:GXH131105 HHD131094:HHD131105 HQZ131094:HQZ131105 IAV131094:IAV131105 IKR131094:IKR131105 IUN131094:IUN131105 JEJ131094:JEJ131105 JOF131094:JOF131105 JYB131094:JYB131105 KHX131094:KHX131105 KRT131094:KRT131105 LBP131094:LBP131105 LLL131094:LLL131105 LVH131094:LVH131105 MFD131094:MFD131105 MOZ131094:MOZ131105 MYV131094:MYV131105 NIR131094:NIR131105 NSN131094:NSN131105 OCJ131094:OCJ131105 OMF131094:OMF131105 OWB131094:OWB131105 PFX131094:PFX131105 PPT131094:PPT131105 PZP131094:PZP131105 QJL131094:QJL131105 QTH131094:QTH131105 RDD131094:RDD131105 RMZ131094:RMZ131105 RWV131094:RWV131105 SGR131094:SGR131105 SQN131094:SQN131105 TAJ131094:TAJ131105 TKF131094:TKF131105 TUB131094:TUB131105 UDX131094:UDX131105 UNT131094:UNT131105 UXP131094:UXP131105 VHL131094:VHL131105 VRH131094:VRH131105 WBD131094:WBD131105 WKZ131094:WKZ131105 WUV131094:WUV131105 SF196630:SF196641 ACB196630:ACB196641 ALX196630:ALX196641 AVT196630:AVT196641 BFP196630:BFP196641 BPL196630:BPL196641 BZH196630:BZH196641 CJD196630:CJD196641 CSZ196630:CSZ196641 DCV196630:DCV196641 DMR196630:DMR196641 DWN196630:DWN196641 EGJ196630:EGJ196641 EQF196630:EQF196641 FAB196630:FAB196641 FJX196630:FJX196641 FTT196630:FTT196641 GDP196630:GDP196641 GNL196630:GNL196641 GXH196630:GXH196641 HHD196630:HHD196641 HQZ196630:HQZ196641 IAV196630:IAV196641 IKR196630:IKR196641 IUN196630:IUN196641 JEJ196630:JEJ196641 JOF196630:JOF196641 JYB196630:JYB196641 KHX196630:KHX196641 KRT196630:KRT196641 LBP196630:LBP196641 LLL196630:LLL196641 LVH196630:LVH196641 MFD196630:MFD196641 MOZ196630:MOZ196641 MYV196630:MYV196641 NIR196630:NIR196641 NSN196630:NSN196641 OCJ196630:OCJ196641 OMF196630:OMF196641 OWB196630:OWB196641 PFX196630:PFX196641 PPT196630:PPT196641 PZP196630:PZP196641 QJL196630:QJL196641 QTH196630:QTH196641 RDD196630:RDD196641 RMZ196630:RMZ196641 RWV196630:RWV196641 SGR196630:SGR196641 SQN196630:SQN196641 TAJ196630:TAJ196641 TKF196630:TKF196641 TUB196630:TUB196641 UDX196630:UDX196641 UNT196630:UNT196641 UXP196630:UXP196641 VHL196630:VHL196641 VRH196630:VRH196641 WBD196630:WBD196641 WKZ196630:WKZ196641 WUV196630:WUV196641 SF262166:SF262177 ACB262166:ACB262177 ALX262166:ALX262177 AVT262166:AVT262177 BFP262166:BFP262177 BPL262166:BPL262177 BZH262166:BZH262177 CJD262166:CJD262177 CSZ262166:CSZ262177 DCV262166:DCV262177 DMR262166:DMR262177 DWN262166:DWN262177 EGJ262166:EGJ262177 EQF262166:EQF262177 FAB262166:FAB262177 FJX262166:FJX262177 FTT262166:FTT262177 GDP262166:GDP262177 GNL262166:GNL262177 GXH262166:GXH262177 HHD262166:HHD262177 HQZ262166:HQZ262177 IAV262166:IAV262177 IKR262166:IKR262177 IUN262166:IUN262177 JEJ262166:JEJ262177 JOF262166:JOF262177 JYB262166:JYB262177 KHX262166:KHX262177 KRT262166:KRT262177 LBP262166:LBP262177 LLL262166:LLL262177 LVH262166:LVH262177 MFD262166:MFD262177 MOZ262166:MOZ262177 MYV262166:MYV262177 NIR262166:NIR262177 NSN262166:NSN262177 OCJ262166:OCJ262177 OMF262166:OMF262177 OWB262166:OWB262177 PFX262166:PFX262177 PPT262166:PPT262177 PZP262166:PZP262177 QJL262166:QJL262177 QTH262166:QTH262177 RDD262166:RDD262177 RMZ262166:RMZ262177 RWV262166:RWV262177 SGR262166:SGR262177 SQN262166:SQN262177 TAJ262166:TAJ262177 TKF262166:TKF262177 TUB262166:TUB262177 UDX262166:UDX262177 UNT262166:UNT262177 UXP262166:UXP262177 VHL262166:VHL262177 VRH262166:VRH262177 WBD262166:WBD262177 WKZ262166:WKZ262177 WUV262166:WUV262177 SF327702:SF327713 ACB327702:ACB327713 ALX327702:ALX327713 AVT327702:AVT327713 BFP327702:BFP327713 BPL327702:BPL327713 BZH327702:BZH327713 CJD327702:CJD327713 CSZ327702:CSZ327713 DCV327702:DCV327713 DMR327702:DMR327713 DWN327702:DWN327713 EGJ327702:EGJ327713 EQF327702:EQF327713 FAB327702:FAB327713 FJX327702:FJX327713 FTT327702:FTT327713 GDP327702:GDP327713 GNL327702:GNL327713 GXH327702:GXH327713 HHD327702:HHD327713 HQZ327702:HQZ327713 IAV327702:IAV327713 IKR327702:IKR327713 IUN327702:IUN327713 JEJ327702:JEJ327713 JOF327702:JOF327713 JYB327702:JYB327713 KHX327702:KHX327713 KRT327702:KRT327713 LBP327702:LBP327713 LLL327702:LLL327713 LVH327702:LVH327713 MFD327702:MFD327713 MOZ327702:MOZ327713 MYV327702:MYV327713 NIR327702:NIR327713 NSN327702:NSN327713 OCJ327702:OCJ327713 OMF327702:OMF327713 OWB327702:OWB327713 PFX327702:PFX327713 PPT327702:PPT327713 PZP327702:PZP327713 QJL327702:QJL327713 QTH327702:QTH327713 RDD327702:RDD327713 RMZ327702:RMZ327713 RWV327702:RWV327713 SGR327702:SGR327713 SQN327702:SQN327713 TAJ327702:TAJ327713 TKF327702:TKF327713 TUB327702:TUB327713 UDX327702:UDX327713 UNT327702:UNT327713 UXP327702:UXP327713 VHL327702:VHL327713 VRH327702:VRH327713 WBD327702:WBD327713 WKZ327702:WKZ327713 WUV327702:WUV327713 SF393238:SF393249 ACB393238:ACB393249 ALX393238:ALX393249 AVT393238:AVT393249 BFP393238:BFP393249 BPL393238:BPL393249 BZH393238:BZH393249 CJD393238:CJD393249 CSZ393238:CSZ393249 DCV393238:DCV393249 DMR393238:DMR393249 DWN393238:DWN393249 EGJ393238:EGJ393249 EQF393238:EQF393249 FAB393238:FAB393249 FJX393238:FJX393249 FTT393238:FTT393249 GDP393238:GDP393249 GNL393238:GNL393249 GXH393238:GXH393249 HHD393238:HHD393249 HQZ393238:HQZ393249 IAV393238:IAV393249 IKR393238:IKR393249 IUN393238:IUN393249 JEJ393238:JEJ393249 JOF393238:JOF393249 JYB393238:JYB393249 KHX393238:KHX393249 KRT393238:KRT393249 LBP393238:LBP393249 LLL393238:LLL393249 LVH393238:LVH393249 MFD393238:MFD393249 MOZ393238:MOZ393249 MYV393238:MYV393249 NIR393238:NIR393249 NSN393238:NSN393249 OCJ393238:OCJ393249 OMF393238:OMF393249 OWB393238:OWB393249 PFX393238:PFX393249 PPT393238:PPT393249 PZP393238:PZP393249 QJL393238:QJL393249 QTH393238:QTH393249 RDD393238:RDD393249 RMZ393238:RMZ393249 RWV393238:RWV393249 SGR393238:SGR393249 SQN393238:SQN393249 TAJ393238:TAJ393249 TKF393238:TKF393249 TUB393238:TUB393249 UDX393238:UDX393249 UNT393238:UNT393249 UXP393238:UXP393249 VHL393238:VHL393249 VRH393238:VRH393249 WBD393238:WBD393249 WKZ393238:WKZ393249 WUV393238:WUV393249 SF458774:SF458785 ACB458774:ACB458785 ALX458774:ALX458785 AVT458774:AVT458785 BFP458774:BFP458785 BPL458774:BPL458785 BZH458774:BZH458785 CJD458774:CJD458785 CSZ458774:CSZ458785 DCV458774:DCV458785 DMR458774:DMR458785 DWN458774:DWN458785 EGJ458774:EGJ458785 EQF458774:EQF458785 FAB458774:FAB458785 FJX458774:FJX458785 FTT458774:FTT458785 GDP458774:GDP458785 GNL458774:GNL458785 GXH458774:GXH458785 HHD458774:HHD458785 HQZ458774:HQZ458785 IAV458774:IAV458785 IKR458774:IKR458785 IUN458774:IUN458785 JEJ458774:JEJ458785 JOF458774:JOF458785 JYB458774:JYB458785 KHX458774:KHX458785 KRT458774:KRT458785 LBP458774:LBP458785 LLL458774:LLL458785 LVH458774:LVH458785 MFD458774:MFD458785 MOZ458774:MOZ458785 MYV458774:MYV458785 NIR458774:NIR458785 NSN458774:NSN458785 OCJ458774:OCJ458785 OMF458774:OMF458785 OWB458774:OWB458785 PFX458774:PFX458785 PPT458774:PPT458785 PZP458774:PZP458785 QJL458774:QJL458785 QTH458774:QTH458785 RDD458774:RDD458785 RMZ458774:RMZ458785 RWV458774:RWV458785 SGR458774:SGR458785 SQN458774:SQN458785 TAJ458774:TAJ458785 TKF458774:TKF458785 TUB458774:TUB458785 UDX458774:UDX458785 UNT458774:UNT458785 UXP458774:UXP458785 VHL458774:VHL458785 VRH458774:VRH458785 WBD458774:WBD458785 WKZ458774:WKZ458785 WUV458774:WUV458785 SF524310:SF524321 ACB524310:ACB524321 ALX524310:ALX524321 AVT524310:AVT524321 BFP524310:BFP524321 BPL524310:BPL524321 BZH524310:BZH524321 CJD524310:CJD524321 CSZ524310:CSZ524321 DCV524310:DCV524321 DMR524310:DMR524321 DWN524310:DWN524321 EGJ524310:EGJ524321 EQF524310:EQF524321 FAB524310:FAB524321 FJX524310:FJX524321 FTT524310:FTT524321 GDP524310:GDP524321 GNL524310:GNL524321 GXH524310:GXH524321 HHD524310:HHD524321 HQZ524310:HQZ524321 IAV524310:IAV524321 IKR524310:IKR524321 IUN524310:IUN524321 JEJ524310:JEJ524321 JOF524310:JOF524321 JYB524310:JYB524321 KHX524310:KHX524321 KRT524310:KRT524321 LBP524310:LBP524321 LLL524310:LLL524321 LVH524310:LVH524321 MFD524310:MFD524321 MOZ524310:MOZ524321 MYV524310:MYV524321 NIR524310:NIR524321 NSN524310:NSN524321 OCJ524310:OCJ524321 OMF524310:OMF524321 OWB524310:OWB524321 PFX524310:PFX524321 PPT524310:PPT524321 PZP524310:PZP524321 QJL524310:QJL524321 QTH524310:QTH524321 RDD524310:RDD524321 RMZ524310:RMZ524321 RWV524310:RWV524321 SGR524310:SGR524321 SQN524310:SQN524321 TAJ524310:TAJ524321 TKF524310:TKF524321 TUB524310:TUB524321 UDX524310:UDX524321 UNT524310:UNT524321 UXP524310:UXP524321 VHL524310:VHL524321 VRH524310:VRH524321 WBD524310:WBD524321 WKZ524310:WKZ524321 WUV524310:WUV524321 SF589846:SF589857 ACB589846:ACB589857 ALX589846:ALX589857 AVT589846:AVT589857 BFP589846:BFP589857 BPL589846:BPL589857 BZH589846:BZH589857 CJD589846:CJD589857 CSZ589846:CSZ589857 DCV589846:DCV589857 DMR589846:DMR589857 DWN589846:DWN589857 EGJ589846:EGJ589857 EQF589846:EQF589857 FAB589846:FAB589857 FJX589846:FJX589857 FTT589846:FTT589857 GDP589846:GDP589857 GNL589846:GNL589857 GXH589846:GXH589857 HHD589846:HHD589857 HQZ589846:HQZ589857 IAV589846:IAV589857 IKR589846:IKR589857 IUN589846:IUN589857 JEJ589846:JEJ589857 JOF589846:JOF589857 JYB589846:JYB589857 KHX589846:KHX589857 KRT589846:KRT589857 LBP589846:LBP589857 LLL589846:LLL589857 LVH589846:LVH589857 MFD589846:MFD589857 MOZ589846:MOZ589857 MYV589846:MYV589857 NIR589846:NIR589857 NSN589846:NSN589857 OCJ589846:OCJ589857 OMF589846:OMF589857 OWB589846:OWB589857 PFX589846:PFX589857 PPT589846:PPT589857 PZP589846:PZP589857 QJL589846:QJL589857 QTH589846:QTH589857 RDD589846:RDD589857 RMZ589846:RMZ589857 RWV589846:RWV589857 SGR589846:SGR589857 SQN589846:SQN589857 TAJ589846:TAJ589857 TKF589846:TKF589857 TUB589846:TUB589857 UDX589846:UDX589857 UNT589846:UNT589857 UXP589846:UXP589857 VHL589846:VHL589857 VRH589846:VRH589857 WBD589846:WBD589857 WKZ589846:WKZ589857 WUV589846:WUV589857 SF655382:SF655393 ACB655382:ACB655393 ALX655382:ALX655393 AVT655382:AVT655393 BFP655382:BFP655393 BPL655382:BPL655393 BZH655382:BZH655393 CJD655382:CJD655393 CSZ655382:CSZ655393 DCV655382:DCV655393 DMR655382:DMR655393 DWN655382:DWN655393 EGJ655382:EGJ655393 EQF655382:EQF655393 FAB655382:FAB655393 FJX655382:FJX655393 FTT655382:FTT655393 GDP655382:GDP655393 GNL655382:GNL655393 GXH655382:GXH655393 HHD655382:HHD655393 HQZ655382:HQZ655393 IAV655382:IAV655393 IKR655382:IKR655393 IUN655382:IUN655393 JEJ655382:JEJ655393 JOF655382:JOF655393 JYB655382:JYB655393 KHX655382:KHX655393 KRT655382:KRT655393 LBP655382:LBP655393 LLL655382:LLL655393 LVH655382:LVH655393 MFD655382:MFD655393 MOZ655382:MOZ655393 MYV655382:MYV655393 NIR655382:NIR655393 NSN655382:NSN655393 OCJ655382:OCJ655393 OMF655382:OMF655393 OWB655382:OWB655393 PFX655382:PFX655393 PPT655382:PPT655393 PZP655382:PZP655393 QJL655382:QJL655393 QTH655382:QTH655393 RDD655382:RDD655393 RMZ655382:RMZ655393 RWV655382:RWV655393 SGR655382:SGR655393 SQN655382:SQN655393 TAJ655382:TAJ655393 TKF655382:TKF655393 TUB655382:TUB655393 UDX655382:UDX655393 UNT655382:UNT655393 UXP655382:UXP655393 VHL655382:VHL655393 VRH655382:VRH655393 WBD655382:WBD655393 WKZ655382:WKZ655393 WUV655382:WUV655393 SF720918:SF720929 ACB720918:ACB720929 ALX720918:ALX720929 AVT720918:AVT720929 BFP720918:BFP720929 BPL720918:BPL720929 BZH720918:BZH720929 CJD720918:CJD720929 CSZ720918:CSZ720929 DCV720918:DCV720929 DMR720918:DMR720929 DWN720918:DWN720929 EGJ720918:EGJ720929 EQF720918:EQF720929 FAB720918:FAB720929 FJX720918:FJX720929 FTT720918:FTT720929 GDP720918:GDP720929 GNL720918:GNL720929 GXH720918:GXH720929 HHD720918:HHD720929 HQZ720918:HQZ720929 IAV720918:IAV720929 IKR720918:IKR720929 IUN720918:IUN720929 JEJ720918:JEJ720929 JOF720918:JOF720929 JYB720918:JYB720929 KHX720918:KHX720929 KRT720918:KRT720929 LBP720918:LBP720929 LLL720918:LLL720929 LVH720918:LVH720929 MFD720918:MFD720929 MOZ720918:MOZ720929 MYV720918:MYV720929 NIR720918:NIR720929 NSN720918:NSN720929 OCJ720918:OCJ720929 OMF720918:OMF720929 OWB720918:OWB720929 PFX720918:PFX720929 PPT720918:PPT720929 PZP720918:PZP720929 QJL720918:QJL720929 QTH720918:QTH720929 RDD720918:RDD720929 RMZ720918:RMZ720929 RWV720918:RWV720929 SGR720918:SGR720929 SQN720918:SQN720929 TAJ720918:TAJ720929 TKF720918:TKF720929 TUB720918:TUB720929 UDX720918:UDX720929 UNT720918:UNT720929 UXP720918:UXP720929 VHL720918:VHL720929 VRH720918:VRH720929 WBD720918:WBD720929 WKZ720918:WKZ720929 WUV720918:WUV720929 SF786454:SF786465 ACB786454:ACB786465 ALX786454:ALX786465 AVT786454:AVT786465 BFP786454:BFP786465 BPL786454:BPL786465 BZH786454:BZH786465 CJD786454:CJD786465 CSZ786454:CSZ786465 DCV786454:DCV786465 DMR786454:DMR786465 DWN786454:DWN786465 EGJ786454:EGJ786465 EQF786454:EQF786465 FAB786454:FAB786465 FJX786454:FJX786465 FTT786454:FTT786465 GDP786454:GDP786465 GNL786454:GNL786465 GXH786454:GXH786465 HHD786454:HHD786465 HQZ786454:HQZ786465 IAV786454:IAV786465 IKR786454:IKR786465 IUN786454:IUN786465 JEJ786454:JEJ786465 JOF786454:JOF786465 JYB786454:JYB786465 KHX786454:KHX786465 KRT786454:KRT786465 LBP786454:LBP786465 LLL786454:LLL786465 LVH786454:LVH786465 MFD786454:MFD786465 MOZ786454:MOZ786465 MYV786454:MYV786465 NIR786454:NIR786465 NSN786454:NSN786465 OCJ786454:OCJ786465 OMF786454:OMF786465 OWB786454:OWB786465 PFX786454:PFX786465 PPT786454:PPT786465 PZP786454:PZP786465 QJL786454:QJL786465 QTH786454:QTH786465 RDD786454:RDD786465 RMZ786454:RMZ786465 RWV786454:RWV786465 SGR786454:SGR786465 SQN786454:SQN786465 TAJ786454:TAJ786465 TKF786454:TKF786465 TUB786454:TUB786465 UDX786454:UDX786465 UNT786454:UNT786465 UXP786454:UXP786465 VHL786454:VHL786465 VRH786454:VRH786465 WBD786454:WBD786465 WKZ786454:WKZ786465 WUV786454:WUV786465 SF851990:SF852001 ACB851990:ACB852001 ALX851990:ALX852001 AVT851990:AVT852001 BFP851990:BFP852001 BPL851990:BPL852001 BZH851990:BZH852001 CJD851990:CJD852001 CSZ851990:CSZ852001 DCV851990:DCV852001 DMR851990:DMR852001 DWN851990:DWN852001 EGJ851990:EGJ852001 EQF851990:EQF852001 FAB851990:FAB852001 FJX851990:FJX852001 FTT851990:FTT852001 GDP851990:GDP852001 GNL851990:GNL852001 GXH851990:GXH852001 HHD851990:HHD852001 HQZ851990:HQZ852001 IAV851990:IAV852001 IKR851990:IKR852001 IUN851990:IUN852001 JEJ851990:JEJ852001 JOF851990:JOF852001 JYB851990:JYB852001 KHX851990:KHX852001 KRT851990:KRT852001 LBP851990:LBP852001 LLL851990:LLL852001 LVH851990:LVH852001 MFD851990:MFD852001 MOZ851990:MOZ852001 MYV851990:MYV852001 NIR851990:NIR852001 NSN851990:NSN852001 OCJ851990:OCJ852001 OMF851990:OMF852001 OWB851990:OWB852001 PFX851990:PFX852001 PPT851990:PPT852001 PZP851990:PZP852001 QJL851990:QJL852001 QTH851990:QTH852001 RDD851990:RDD852001 RMZ851990:RMZ852001 RWV851990:RWV852001 SGR851990:SGR852001 SQN851990:SQN852001 TAJ851990:TAJ852001 TKF851990:TKF852001 TUB851990:TUB852001 UDX851990:UDX852001 UNT851990:UNT852001 UXP851990:UXP852001 VHL851990:VHL852001 VRH851990:VRH852001 WBD851990:WBD852001 WKZ851990:WKZ852001 WUV851990:WUV852001 SF917526:SF917537 ACB917526:ACB917537 ALX917526:ALX917537 AVT917526:AVT917537 BFP917526:BFP917537 BPL917526:BPL917537 BZH917526:BZH917537 CJD917526:CJD917537 CSZ917526:CSZ917537 DCV917526:DCV917537 DMR917526:DMR917537 DWN917526:DWN917537 EGJ917526:EGJ917537 EQF917526:EQF917537 FAB917526:FAB917537 FJX917526:FJX917537 FTT917526:FTT917537 GDP917526:GDP917537 GNL917526:GNL917537 GXH917526:GXH917537 HHD917526:HHD917537 HQZ917526:HQZ917537 IAV917526:IAV917537 IKR917526:IKR917537 IUN917526:IUN917537 JEJ917526:JEJ917537 JOF917526:JOF917537 JYB917526:JYB917537 KHX917526:KHX917537 KRT917526:KRT917537 LBP917526:LBP917537 LLL917526:LLL917537 LVH917526:LVH917537 MFD917526:MFD917537 MOZ917526:MOZ917537 MYV917526:MYV917537 NIR917526:NIR917537 NSN917526:NSN917537 OCJ917526:OCJ917537 OMF917526:OMF917537 OWB917526:OWB917537 PFX917526:PFX917537 PPT917526:PPT917537 PZP917526:PZP917537 QJL917526:QJL917537 QTH917526:QTH917537 RDD917526:RDD917537 RMZ917526:RMZ917537 RWV917526:RWV917537 SGR917526:SGR917537 SQN917526:SQN917537 TAJ917526:TAJ917537 TKF917526:TKF917537 TUB917526:TUB917537 UDX917526:UDX917537 UNT917526:UNT917537 UXP917526:UXP917537 VHL917526:VHL917537 VRH917526:VRH917537 WBD917526:WBD917537 WKZ917526:WKZ917537 WUV917526:WUV917537 SF983062:SF983073 ACB983062:ACB983073 ALX983062:ALX983073 AVT983062:AVT983073 BFP983062:BFP983073 BPL983062:BPL983073 BZH983062:BZH983073 CJD983062:CJD983073 CSZ983062:CSZ983073 DCV983062:DCV983073 DMR983062:DMR983073 DWN983062:DWN983073 EGJ983062:EGJ983073 EQF983062:EQF983073 FAB983062:FAB983073 FJX983062:FJX983073 FTT983062:FTT983073 GDP983062:GDP983073 GNL983062:GNL983073 GXH983062:GXH983073 HHD983062:HHD983073 HQZ983062:HQZ983073 IAV983062:IAV983073 IKR983062:IKR983073 IUN983062:IUN983073 JEJ983062:JEJ983073 JOF983062:JOF983073 JYB983062:JYB983073 KHX983062:KHX983073 KRT983062:KRT983073 LBP983062:LBP983073 LLL983062:LLL983073 LVH983062:LVH983073 MFD983062:MFD983073 MOZ983062:MOZ983073 MYV983062:MYV983073 NIR983062:NIR983073 NSN983062:NSN983073 OCJ983062:OCJ983073 OMF983062:OMF983073 OWB983062:OWB983073 PFX983062:PFX983073 PPT983062:PPT983073 PZP983062:PZP983073 QJL983062:QJL983073 QTH983062:QTH983073 RDD983062:RDD983073 RMZ983062:RMZ983073 RWV983062:RWV983073 SGR983062:SGR983073 SQN983062:SQN983073 TAJ983062:TAJ983073 TKF983062:TKF983073 TUB983062:TUB983073 UDX983062:UDX983073 UNT983062:UNT983073 UXP983062:UXP983073 VHL983062:VHL983073 VRH983062:VRH983073 WBD983062:WBD983073 WKZ983062:WKZ983073 WUV983062:WUV983073 I65558:I65569 JF983062:JF983073 I983062:I983073 JF917526:JF917537 I917526:I917537 JF851990:JF852001 I851990:I852001 JF786454:JF786465 I786454:I786465 JF720918:JF720929 I720918:I720929 JF655382:JF655393 I655382:I655393 JF589846:JF589857 I589846:I589857 JF524310:JF524321 I524310:I524321 JF458774:JF458785 I458774:I458785 JF393238:JF393249 I393238:I393249 JF327702:JF327713 I327702:I327713 JF262166:JF262177 I262166:I262177 JF196630:JF196641 I196630:I196641 JF131094:JF131105 I131094:I131105 JF65558:JF65569 I15:I32 WUV15:WUV32 WKZ15:WKZ32 WBD15:WBD32 VRH15:VRH32 VHL15:VHL32 UXP15:UXP32 UNT15:UNT32 UDX15:UDX32 TUB15:TUB32 TKF15:TKF32 TAJ15:TAJ32 SQN15:SQN32 SGR15:SGR32 RWV15:RWV32 RMZ15:RMZ32 RDD15:RDD32 QTH15:QTH32 QJL15:QJL32 PZP15:PZP32 PPT15:PPT32 PFX15:PFX32 OWB15:OWB32 OMF15:OMF32 OCJ15:OCJ32 NSN15:NSN32 NIR15:NIR32 MYV15:MYV32 MOZ15:MOZ32 MFD15:MFD32 LVH15:LVH32 LLL15:LLL32 LBP15:LBP32 KRT15:KRT32 KHX15:KHX32 JYB15:JYB32 JOF15:JOF32 JEJ15:JEJ32 IUN15:IUN32 IKR15:IKR32 IAV15:IAV32 HQZ15:HQZ32 HHD15:HHD32 GXH15:GXH32 GNL15:GNL32 GDP15:GDP32 FTT15:FTT32 FJX15:FJX32 FAB15:FAB32 EQF15:EQF32 EGJ15:EGJ32 DWN15:DWN32 DMR15:DMR32 DCV15:DCV32 CSZ15:CSZ32 CJD15:CJD32 BZH15:BZH32 BPL15:BPL32 BFP15:BFP32 AVT15:AVT32 ALX15:ALX32 ACB15:ACB32 SF15:SF32 JF15:JF32">
      <formula1>$A$14:$A14</formula1>
    </dataValidation>
    <dataValidation type="list" allowBlank="1" showInputMessage="1" showErrorMessage="1" sqref="F9 F65552 F131088 F196624 F262160 F327696 F393232 F458768 F524304 F589840 F655376 F720912 F786448 F851984 F917520 F983056">
      <formula1>OFFSET($N$1,,,8-COUNTBLANK(N1:N8),1)</formula1>
    </dataValidation>
    <dataValidation type="list" allowBlank="1" showInputMessage="1" showErrorMessage="1" sqref="SC9 ABY9 ALU9 AVQ9 BFM9 BPI9 BZE9 CJA9 CSW9 DCS9 DMO9 DWK9 EGG9 EQC9 EZY9 FJU9 FTQ9 GDM9 GNI9 GXE9 HHA9 HQW9 IAS9 IKO9 IUK9 JEG9 JOC9 JXY9 KHU9 KRQ9 LBM9 LLI9 LVE9 MFA9 MOW9 MYS9 NIO9 NSK9 OCG9 OMC9 OVY9 PFU9 PPQ9 PZM9 QJI9 QTE9 RDA9 RMW9 RWS9 SGO9 SQK9 TAG9 TKC9 TTY9 UDU9 UNQ9 UXM9 VHI9 VRE9 WBA9 WKW9 WUS9 JC65552 SC65552 ABY65552 ALU65552 AVQ65552 BFM65552 BPI65552 BZE65552 CJA65552 CSW65552 DCS65552 DMO65552 DWK65552 EGG65552 EQC65552 EZY65552 FJU65552 FTQ65552 GDM65552 GNI65552 GXE65552 HHA65552 HQW65552 IAS65552 IKO65552 IUK65552 JEG65552 JOC65552 JXY65552 KHU65552 KRQ65552 LBM65552 LLI65552 LVE65552 MFA65552 MOW65552 MYS65552 NIO65552 NSK65552 OCG65552 OMC65552 OVY65552 PFU65552 PPQ65552 PZM65552 QJI65552 QTE65552 RDA65552 RMW65552 RWS65552 SGO65552 SQK65552 TAG65552 TKC65552 TTY65552 UDU65552 UNQ65552 UXM65552 VHI65552 VRE65552 WBA65552 WKW65552 WUS65552 JC131088 SC131088 ABY131088 ALU131088 AVQ131088 BFM131088 BPI131088 BZE131088 CJA131088 CSW131088 DCS131088 DMO131088 DWK131088 EGG131088 EQC131088 EZY131088 FJU131088 FTQ131088 GDM131088 GNI131088 GXE131088 HHA131088 HQW131088 IAS131088 IKO131088 IUK131088 JEG131088 JOC131088 JXY131088 KHU131088 KRQ131088 LBM131088 LLI131088 LVE131088 MFA131088 MOW131088 MYS131088 NIO131088 NSK131088 OCG131088 OMC131088 OVY131088 PFU131088 PPQ131088 PZM131088 QJI131088 QTE131088 RDA131088 RMW131088 RWS131088 SGO131088 SQK131088 TAG131088 TKC131088 TTY131088 UDU131088 UNQ131088 UXM131088 VHI131088 VRE131088 WBA131088 WKW131088 WUS131088 JC196624 SC196624 ABY196624 ALU196624 AVQ196624 BFM196624 BPI196624 BZE196624 CJA196624 CSW196624 DCS196624 DMO196624 DWK196624 EGG196624 EQC196624 EZY196624 FJU196624 FTQ196624 GDM196624 GNI196624 GXE196624 HHA196624 HQW196624 IAS196624 IKO196624 IUK196624 JEG196624 JOC196624 JXY196624 KHU196624 KRQ196624 LBM196624 LLI196624 LVE196624 MFA196624 MOW196624 MYS196624 NIO196624 NSK196624 OCG196624 OMC196624 OVY196624 PFU196624 PPQ196624 PZM196624 QJI196624 QTE196624 RDA196624 RMW196624 RWS196624 SGO196624 SQK196624 TAG196624 TKC196624 TTY196624 UDU196624 UNQ196624 UXM196624 VHI196624 VRE196624 WBA196624 WKW196624 WUS196624 JC262160 SC262160 ABY262160 ALU262160 AVQ262160 BFM262160 BPI262160 BZE262160 CJA262160 CSW262160 DCS262160 DMO262160 DWK262160 EGG262160 EQC262160 EZY262160 FJU262160 FTQ262160 GDM262160 GNI262160 GXE262160 HHA262160 HQW262160 IAS262160 IKO262160 IUK262160 JEG262160 JOC262160 JXY262160 KHU262160 KRQ262160 LBM262160 LLI262160 LVE262160 MFA262160 MOW262160 MYS262160 NIO262160 NSK262160 OCG262160 OMC262160 OVY262160 PFU262160 PPQ262160 PZM262160 QJI262160 QTE262160 RDA262160 RMW262160 RWS262160 SGO262160 SQK262160 TAG262160 TKC262160 TTY262160 UDU262160 UNQ262160 UXM262160 VHI262160 VRE262160 WBA262160 WKW262160 WUS262160 JC327696 SC327696 ABY327696 ALU327696 AVQ327696 BFM327696 BPI327696 BZE327696 CJA327696 CSW327696 DCS327696 DMO327696 DWK327696 EGG327696 EQC327696 EZY327696 FJU327696 FTQ327696 GDM327696 GNI327696 GXE327696 HHA327696 HQW327696 IAS327696 IKO327696 IUK327696 JEG327696 JOC327696 JXY327696 KHU327696 KRQ327696 LBM327696 LLI327696 LVE327696 MFA327696 MOW327696 MYS327696 NIO327696 NSK327696 OCG327696 OMC327696 OVY327696 PFU327696 PPQ327696 PZM327696 QJI327696 QTE327696 RDA327696 RMW327696 RWS327696 SGO327696 SQK327696 TAG327696 TKC327696 TTY327696 UDU327696 UNQ327696 UXM327696 VHI327696 VRE327696 WBA327696 WKW327696 WUS327696 JC393232 SC393232 ABY393232 ALU393232 AVQ393232 BFM393232 BPI393232 BZE393232 CJA393232 CSW393232 DCS393232 DMO393232 DWK393232 EGG393232 EQC393232 EZY393232 FJU393232 FTQ393232 GDM393232 GNI393232 GXE393232 HHA393232 HQW393232 IAS393232 IKO393232 IUK393232 JEG393232 JOC393232 JXY393232 KHU393232 KRQ393232 LBM393232 LLI393232 LVE393232 MFA393232 MOW393232 MYS393232 NIO393232 NSK393232 OCG393232 OMC393232 OVY393232 PFU393232 PPQ393232 PZM393232 QJI393232 QTE393232 RDA393232 RMW393232 RWS393232 SGO393232 SQK393232 TAG393232 TKC393232 TTY393232 UDU393232 UNQ393232 UXM393232 VHI393232 VRE393232 WBA393232 WKW393232 WUS393232 JC458768 SC458768 ABY458768 ALU458768 AVQ458768 BFM458768 BPI458768 BZE458768 CJA458768 CSW458768 DCS458768 DMO458768 DWK458768 EGG458768 EQC458768 EZY458768 FJU458768 FTQ458768 GDM458768 GNI458768 GXE458768 HHA458768 HQW458768 IAS458768 IKO458768 IUK458768 JEG458768 JOC458768 JXY458768 KHU458768 KRQ458768 LBM458768 LLI458768 LVE458768 MFA458768 MOW458768 MYS458768 NIO458768 NSK458768 OCG458768 OMC458768 OVY458768 PFU458768 PPQ458768 PZM458768 QJI458768 QTE458768 RDA458768 RMW458768 RWS458768 SGO458768 SQK458768 TAG458768 TKC458768 TTY458768 UDU458768 UNQ458768 UXM458768 VHI458768 VRE458768 WBA458768 WKW458768 WUS458768 JC524304 SC524304 ABY524304 ALU524304 AVQ524304 BFM524304 BPI524304 BZE524304 CJA524304 CSW524304 DCS524304 DMO524304 DWK524304 EGG524304 EQC524304 EZY524304 FJU524304 FTQ524304 GDM524304 GNI524304 GXE524304 HHA524304 HQW524304 IAS524304 IKO524304 IUK524304 JEG524304 JOC524304 JXY524304 KHU524304 KRQ524304 LBM524304 LLI524304 LVE524304 MFA524304 MOW524304 MYS524304 NIO524304 NSK524304 OCG524304 OMC524304 OVY524304 PFU524304 PPQ524304 PZM524304 QJI524304 QTE524304 RDA524304 RMW524304 RWS524304 SGO524304 SQK524304 TAG524304 TKC524304 TTY524304 UDU524304 UNQ524304 UXM524304 VHI524304 VRE524304 WBA524304 WKW524304 WUS524304 JC589840 SC589840 ABY589840 ALU589840 AVQ589840 BFM589840 BPI589840 BZE589840 CJA589840 CSW589840 DCS589840 DMO589840 DWK589840 EGG589840 EQC589840 EZY589840 FJU589840 FTQ589840 GDM589840 GNI589840 GXE589840 HHA589840 HQW589840 IAS589840 IKO589840 IUK589840 JEG589840 JOC589840 JXY589840 KHU589840 KRQ589840 LBM589840 LLI589840 LVE589840 MFA589840 MOW589840 MYS589840 NIO589840 NSK589840 OCG589840 OMC589840 OVY589840 PFU589840 PPQ589840 PZM589840 QJI589840 QTE589840 RDA589840 RMW589840 RWS589840 SGO589840 SQK589840 TAG589840 TKC589840 TTY589840 UDU589840 UNQ589840 UXM589840 VHI589840 VRE589840 WBA589840 WKW589840 WUS589840 JC655376 SC655376 ABY655376 ALU655376 AVQ655376 BFM655376 BPI655376 BZE655376 CJA655376 CSW655376 DCS655376 DMO655376 DWK655376 EGG655376 EQC655376 EZY655376 FJU655376 FTQ655376 GDM655376 GNI655376 GXE655376 HHA655376 HQW655376 IAS655376 IKO655376 IUK655376 JEG655376 JOC655376 JXY655376 KHU655376 KRQ655376 LBM655376 LLI655376 LVE655376 MFA655376 MOW655376 MYS655376 NIO655376 NSK655376 OCG655376 OMC655376 OVY655376 PFU655376 PPQ655376 PZM655376 QJI655376 QTE655376 RDA655376 RMW655376 RWS655376 SGO655376 SQK655376 TAG655376 TKC655376 TTY655376 UDU655376 UNQ655376 UXM655376 VHI655376 VRE655376 WBA655376 WKW655376 WUS655376 JC720912 SC720912 ABY720912 ALU720912 AVQ720912 BFM720912 BPI720912 BZE720912 CJA720912 CSW720912 DCS720912 DMO720912 DWK720912 EGG720912 EQC720912 EZY720912 FJU720912 FTQ720912 GDM720912 GNI720912 GXE720912 HHA720912 HQW720912 IAS720912 IKO720912 IUK720912 JEG720912 JOC720912 JXY720912 KHU720912 KRQ720912 LBM720912 LLI720912 LVE720912 MFA720912 MOW720912 MYS720912 NIO720912 NSK720912 OCG720912 OMC720912 OVY720912 PFU720912 PPQ720912 PZM720912 QJI720912 QTE720912 RDA720912 RMW720912 RWS720912 SGO720912 SQK720912 TAG720912 TKC720912 TTY720912 UDU720912 UNQ720912 UXM720912 VHI720912 VRE720912 WBA720912 WKW720912 WUS720912 JC786448 SC786448 ABY786448 ALU786448 AVQ786448 BFM786448 BPI786448 BZE786448 CJA786448 CSW786448 DCS786448 DMO786448 DWK786448 EGG786448 EQC786448 EZY786448 FJU786448 FTQ786448 GDM786448 GNI786448 GXE786448 HHA786448 HQW786448 IAS786448 IKO786448 IUK786448 JEG786448 JOC786448 JXY786448 KHU786448 KRQ786448 LBM786448 LLI786448 LVE786448 MFA786448 MOW786448 MYS786448 NIO786448 NSK786448 OCG786448 OMC786448 OVY786448 PFU786448 PPQ786448 PZM786448 QJI786448 QTE786448 RDA786448 RMW786448 RWS786448 SGO786448 SQK786448 TAG786448 TKC786448 TTY786448 UDU786448 UNQ786448 UXM786448 VHI786448 VRE786448 WBA786448 WKW786448 WUS786448 JC851984 SC851984 ABY851984 ALU851984 AVQ851984 BFM851984 BPI851984 BZE851984 CJA851984 CSW851984 DCS851984 DMO851984 DWK851984 EGG851984 EQC851984 EZY851984 FJU851984 FTQ851984 GDM851984 GNI851984 GXE851984 HHA851984 HQW851984 IAS851984 IKO851984 IUK851984 JEG851984 JOC851984 JXY851984 KHU851984 KRQ851984 LBM851984 LLI851984 LVE851984 MFA851984 MOW851984 MYS851984 NIO851984 NSK851984 OCG851984 OMC851984 OVY851984 PFU851984 PPQ851984 PZM851984 QJI851984 QTE851984 RDA851984 RMW851984 RWS851984 SGO851984 SQK851984 TAG851984 TKC851984 TTY851984 UDU851984 UNQ851984 UXM851984 VHI851984 VRE851984 WBA851984 WKW851984 WUS851984 JC917520 SC917520 ABY917520 ALU917520 AVQ917520 BFM917520 BPI917520 BZE917520 CJA917520 CSW917520 DCS917520 DMO917520 DWK917520 EGG917520 EQC917520 EZY917520 FJU917520 FTQ917520 GDM917520 GNI917520 GXE917520 HHA917520 HQW917520 IAS917520 IKO917520 IUK917520 JEG917520 JOC917520 JXY917520 KHU917520 KRQ917520 LBM917520 LLI917520 LVE917520 MFA917520 MOW917520 MYS917520 NIO917520 NSK917520 OCG917520 OMC917520 OVY917520 PFU917520 PPQ917520 PZM917520 QJI917520 QTE917520 RDA917520 RMW917520 RWS917520 SGO917520 SQK917520 TAG917520 TKC917520 TTY917520 UDU917520 UNQ917520 UXM917520 VHI917520 VRE917520 WBA917520 WKW917520 WUS917520 JC983056 SC983056 ABY983056 ALU983056 AVQ983056 BFM983056 BPI983056 BZE983056 CJA983056 CSW983056 DCS983056 DMO983056 DWK983056 EGG983056 EQC983056 EZY983056 FJU983056 FTQ983056 GDM983056 GNI983056 GXE983056 HHA983056 HQW983056 IAS983056 IKO983056 IUK983056 JEG983056 JOC983056 JXY983056 KHU983056 KRQ983056 LBM983056 LLI983056 LVE983056 MFA983056 MOW983056 MYS983056 NIO983056 NSK983056 OCG983056 OMC983056 OVY983056 PFU983056 PPQ983056 PZM983056 QJI983056 QTE983056 RDA983056 RMW983056 RWS983056 SGO983056 SQK983056 TAG983056 TKC983056 TTY983056 UDU983056 UNQ983056 UXM983056 VHI983056 VRE983056 WBA983056 WKW983056 WUS983056">
      <formula1>OFFSET($N$1,,,8-COUNTBLANK(JJ1:JJ8),1)</formula1>
    </dataValidation>
    <dataValidation type="list" allowBlank="1" sqref="I33 WUV33 WKZ33 WBD33 VRH33 VHL33 UXP33 UNT33 UDX33 TUB33 TKF33 TAJ33 SQN33 SGR33 RWV33 RMZ33 RDD33 QTH33 QJL33 PZP33 PPT33 PFX33 OWB33 OMF33 OCJ33 NSN33 NIR33 MYV33 MOZ33 MFD33 LVH33 LLL33 LBP33 KRT33 KHX33 JYB33 JOF33 JEJ33 IUN33 IKR33 IAV33 HQZ33 HHD33 GXH33 GNL33 GDP33 FTT33 FJX33 FAB33 EQF33 EGJ33 DWN33 DMR33 DCV33 CSZ33 CJD33 BZH33 BPL33 BFP33 AVT33 ALX33 ACB33 SF33 JF33">
      <formula1>$A$14:$A30</formula1>
    </dataValidation>
  </dataValidations>
  <pageMargins left="0.7" right="0.7" top="0.75" bottom="0.75" header="0.3" footer="0.3"/>
  <pageSetup paperSize="9" orientation="portrait" verticalDpi="0" r:id="rId1"/>
  <ignoredErrors>
    <ignoredError sqref="K12"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Sheet</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2014-12-25T09:32:18Z</dcterms:modified>
</cp:coreProperties>
</file>